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G:\ADMINISTRACAO\FATURAMENTO\BANCO DA AMAZÔNIA\LAI\"/>
    </mc:Choice>
  </mc:AlternateContent>
  <xr:revisionPtr revIDLastSave="0" documentId="13_ncr:1_{55B793CF-852F-4033-91AC-9DCE0D959ABF}" xr6:coauthVersionLast="47" xr6:coauthVersionMax="47" xr10:uidLastSave="{00000000-0000-0000-0000-000000000000}"/>
  <bookViews>
    <workbookView xWindow="-110" yWindow="-110" windowWidth="19420" windowHeight="10300" firstSheet="5" activeTab="7" xr2:uid="{5F2BB813-00CE-4AB0-8D46-E5E443212645}"/>
  </bookViews>
  <sheets>
    <sheet name="RESUMO" sheetId="4" r:id="rId1"/>
    <sheet name="4ºTRIM - VEICULAÇÃO" sheetId="10" r:id="rId2"/>
    <sheet name="4º TRIM - PRODUÇÃO" sheetId="11" r:id="rId3"/>
    <sheet name="4º TRIM - CRIAÇÃO" sheetId="12" r:id="rId4"/>
    <sheet name="3ºTRIM - VEICULAÇÃO " sheetId="5" r:id="rId5"/>
    <sheet name="3º TRIM - PRODUÇÃO" sheetId="8" r:id="rId6"/>
    <sheet name="3º TRIM - CRIAÇÃO" sheetId="7" r:id="rId7"/>
    <sheet name="2º TRIM - VEICULAÇÃO" sheetId="13" r:id="rId8"/>
    <sheet name="2º TRIM - PRODUÇÃO" sheetId="14" r:id="rId9"/>
    <sheet name="2º TRIM - CRIAÇÃO" sheetId="15" r:id="rId10"/>
    <sheet name="1º TRIM - VEICULAÇÃO " sheetId="1" r:id="rId11"/>
    <sheet name="1º TRIM - PRODUÇÃO" sheetId="3" r:id="rId12"/>
    <sheet name="1º TRIM - CRIAÇÃO" sheetId="2" r:id="rId13"/>
  </sheets>
  <definedNames>
    <definedName name="_xlnm._FilterDatabase" localSheetId="6" hidden="1">'3º TRIM - CRIAÇÃO'!$A$11:$H$11</definedName>
    <definedName name="_xlnm._FilterDatabase" localSheetId="5" hidden="1">'3º TRIM - PRODUÇÃO'!$A$11:$M$11</definedName>
    <definedName name="_xlnm._FilterDatabase" localSheetId="4" hidden="1">'3ºTRIM - VEICULAÇÃO '!$A$12:$M$12</definedName>
    <definedName name="_xlnm._FilterDatabase" localSheetId="3" hidden="1">'4º TRIM - CRIAÇÃO'!$A$11:$H$11</definedName>
    <definedName name="_xlnm._FilterDatabase" localSheetId="2" hidden="1">'4º TRIM - PRODUÇÃO'!$A$11:$M$11</definedName>
    <definedName name="_xlnm._FilterDatabase" localSheetId="1" hidden="1">'4ºTRIM - VEICULAÇÃO'!$A$12:$M$18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71" i="13" l="1"/>
  <c r="K71" i="13"/>
  <c r="G71" i="13"/>
  <c r="H71" i="13"/>
  <c r="F71" i="13"/>
  <c r="H14" i="13"/>
  <c r="H15" i="13"/>
  <c r="H16" i="13"/>
  <c r="H17" i="13"/>
  <c r="H18" i="13"/>
  <c r="H19" i="13"/>
  <c r="H20" i="13"/>
  <c r="H21" i="13"/>
  <c r="H22" i="13"/>
  <c r="H23" i="13"/>
  <c r="H24" i="13"/>
  <c r="H25" i="13"/>
  <c r="H26" i="13"/>
  <c r="H27" i="13"/>
  <c r="H28" i="13"/>
  <c r="H29" i="13"/>
  <c r="H30" i="13"/>
  <c r="H31" i="13"/>
  <c r="H32" i="13"/>
  <c r="H33" i="13"/>
  <c r="H34" i="13"/>
  <c r="H35" i="13"/>
  <c r="H36" i="13"/>
  <c r="H37" i="13"/>
  <c r="H38" i="13"/>
  <c r="H39" i="13"/>
  <c r="H40" i="13"/>
  <c r="H41" i="13"/>
  <c r="H42" i="13"/>
  <c r="H43" i="13"/>
  <c r="H44" i="13"/>
  <c r="H45" i="13"/>
  <c r="H46" i="13"/>
  <c r="H47" i="13"/>
  <c r="H48" i="13"/>
  <c r="H49" i="13"/>
  <c r="H50" i="13"/>
  <c r="H51" i="13"/>
  <c r="H52" i="13"/>
  <c r="H53" i="13"/>
  <c r="H54" i="13"/>
  <c r="H55" i="13"/>
  <c r="H56" i="13"/>
  <c r="H57" i="13"/>
  <c r="H58" i="13"/>
  <c r="H59" i="13"/>
  <c r="H60" i="13"/>
  <c r="H61" i="13"/>
  <c r="H62" i="13"/>
  <c r="H63" i="13"/>
  <c r="H64" i="13"/>
  <c r="H65" i="13"/>
  <c r="H66" i="13"/>
  <c r="H67" i="13"/>
  <c r="H68" i="13"/>
  <c r="H69" i="13"/>
  <c r="H70" i="13"/>
  <c r="H13" i="13"/>
  <c r="J65" i="13" l="1"/>
  <c r="K65" i="13" s="1"/>
  <c r="J66" i="13"/>
  <c r="K66" i="13" s="1"/>
  <c r="J67" i="13"/>
  <c r="K67" i="13" s="1"/>
  <c r="L67" i="13" s="1"/>
  <c r="J68" i="13"/>
  <c r="K68" i="13"/>
  <c r="L68" i="13"/>
  <c r="J69" i="13"/>
  <c r="K69" i="13" s="1"/>
  <c r="F65" i="13"/>
  <c r="F66" i="13"/>
  <c r="F67" i="13"/>
  <c r="F68" i="13"/>
  <c r="L66" i="13" l="1"/>
  <c r="L65" i="13"/>
  <c r="F20" i="13"/>
  <c r="J20" i="13"/>
  <c r="K20" i="13" s="1"/>
  <c r="F21" i="13"/>
  <c r="J21" i="13"/>
  <c r="K21" i="13"/>
  <c r="L21" i="13"/>
  <c r="F22" i="13"/>
  <c r="J22" i="13"/>
  <c r="K22" i="13"/>
  <c r="F23" i="13"/>
  <c r="J23" i="13"/>
  <c r="K23" i="13" s="1"/>
  <c r="F24" i="13"/>
  <c r="J24" i="13"/>
  <c r="K24" i="13" s="1"/>
  <c r="F25" i="13"/>
  <c r="J25" i="13"/>
  <c r="K25" i="13"/>
  <c r="L25" i="13"/>
  <c r="F26" i="13"/>
  <c r="J26" i="13"/>
  <c r="K26" i="13"/>
  <c r="F27" i="13"/>
  <c r="J27" i="13"/>
  <c r="K27" i="13"/>
  <c r="L27" i="13" s="1"/>
  <c r="F28" i="13"/>
  <c r="J28" i="13"/>
  <c r="K28" i="13"/>
  <c r="F29" i="13"/>
  <c r="J29" i="13"/>
  <c r="K29" i="13"/>
  <c r="F15" i="13"/>
  <c r="J15" i="13"/>
  <c r="K15" i="13" s="1"/>
  <c r="F16" i="13"/>
  <c r="J16" i="13"/>
  <c r="K16" i="13" s="1"/>
  <c r="F17" i="13"/>
  <c r="J17" i="13"/>
  <c r="K17" i="13" s="1"/>
  <c r="F18" i="13"/>
  <c r="J18" i="13"/>
  <c r="K18" i="13"/>
  <c r="F19" i="13"/>
  <c r="J19" i="13"/>
  <c r="K19" i="13" s="1"/>
  <c r="L19" i="13" s="1"/>
  <c r="F30" i="13"/>
  <c r="J30" i="13"/>
  <c r="K30" i="13" s="1"/>
  <c r="F31" i="13"/>
  <c r="J31" i="13"/>
  <c r="K31" i="13" s="1"/>
  <c r="F32" i="13"/>
  <c r="J32" i="13"/>
  <c r="K32" i="13" s="1"/>
  <c r="F33" i="13"/>
  <c r="J33" i="13"/>
  <c r="K33" i="13"/>
  <c r="F34" i="13"/>
  <c r="J34" i="13"/>
  <c r="K34" i="13" s="1"/>
  <c r="L34" i="13" s="1"/>
  <c r="F35" i="13"/>
  <c r="J35" i="13"/>
  <c r="K35" i="13" s="1"/>
  <c r="F36" i="13"/>
  <c r="J36" i="13"/>
  <c r="K36" i="13"/>
  <c r="F37" i="13"/>
  <c r="J37" i="13"/>
  <c r="K37" i="13"/>
  <c r="F38" i="13"/>
  <c r="J38" i="13"/>
  <c r="K38" i="13"/>
  <c r="L38" i="13"/>
  <c r="L22" i="13" l="1"/>
  <c r="L32" i="13"/>
  <c r="L17" i="13"/>
  <c r="L16" i="13"/>
  <c r="L28" i="13"/>
  <c r="L24" i="13"/>
  <c r="L35" i="13"/>
  <c r="L37" i="13"/>
  <c r="L20" i="13"/>
  <c r="L26" i="13"/>
  <c r="L29" i="13"/>
  <c r="L31" i="13"/>
  <c r="L18" i="13"/>
  <c r="L23" i="13"/>
  <c r="L33" i="13"/>
  <c r="L30" i="13"/>
  <c r="L36" i="13"/>
  <c r="L15" i="13"/>
  <c r="F14" i="13"/>
  <c r="J14" i="13"/>
  <c r="K14" i="13" s="1"/>
  <c r="F39" i="13"/>
  <c r="J39" i="13"/>
  <c r="K39" i="13" s="1"/>
  <c r="F40" i="13"/>
  <c r="J40" i="13"/>
  <c r="K40" i="13"/>
  <c r="F41" i="13"/>
  <c r="J41" i="13"/>
  <c r="K41" i="13"/>
  <c r="F42" i="13"/>
  <c r="J42" i="13"/>
  <c r="K42" i="13" s="1"/>
  <c r="F43" i="13"/>
  <c r="J43" i="13"/>
  <c r="K43" i="13" s="1"/>
  <c r="F44" i="13"/>
  <c r="J44" i="13"/>
  <c r="K44" i="13" s="1"/>
  <c r="F45" i="13"/>
  <c r="J45" i="13"/>
  <c r="K45" i="13"/>
  <c r="F46" i="13"/>
  <c r="J46" i="13"/>
  <c r="K46" i="13" s="1"/>
  <c r="F47" i="13"/>
  <c r="J47" i="13"/>
  <c r="K47" i="13" s="1"/>
  <c r="F48" i="13"/>
  <c r="J48" i="13"/>
  <c r="K48" i="13" s="1"/>
  <c r="F49" i="13"/>
  <c r="J49" i="13"/>
  <c r="K49" i="13"/>
  <c r="F50" i="13"/>
  <c r="L50" i="13" s="1"/>
  <c r="J50" i="13"/>
  <c r="K50" i="13"/>
  <c r="F51" i="13"/>
  <c r="J51" i="13"/>
  <c r="K51" i="13" s="1"/>
  <c r="F52" i="13"/>
  <c r="J52" i="13"/>
  <c r="K52" i="13"/>
  <c r="F53" i="13"/>
  <c r="J53" i="13"/>
  <c r="K53" i="13"/>
  <c r="L53" i="13"/>
  <c r="F54" i="13"/>
  <c r="J54" i="13"/>
  <c r="K54" i="13" s="1"/>
  <c r="F55" i="13"/>
  <c r="J55" i="13"/>
  <c r="K55" i="13" s="1"/>
  <c r="L55" i="13" s="1"/>
  <c r="F56" i="13"/>
  <c r="J56" i="13"/>
  <c r="K56" i="13"/>
  <c r="F57" i="13"/>
  <c r="J57" i="13"/>
  <c r="K57" i="13"/>
  <c r="F58" i="13"/>
  <c r="J58" i="13"/>
  <c r="K58" i="13" s="1"/>
  <c r="F59" i="13"/>
  <c r="J59" i="13"/>
  <c r="K59" i="13" s="1"/>
  <c r="F60" i="13"/>
  <c r="J60" i="13"/>
  <c r="K60" i="13" s="1"/>
  <c r="F61" i="13"/>
  <c r="J61" i="13"/>
  <c r="K61" i="13"/>
  <c r="L61" i="13"/>
  <c r="F62" i="13"/>
  <c r="J62" i="13"/>
  <c r="K62" i="13" s="1"/>
  <c r="F63" i="13"/>
  <c r="J63" i="13"/>
  <c r="K63" i="13" s="1"/>
  <c r="F64" i="13"/>
  <c r="J64" i="13"/>
  <c r="K64" i="13"/>
  <c r="F69" i="13"/>
  <c r="L69" i="13" s="1"/>
  <c r="F70" i="13"/>
  <c r="J70" i="13"/>
  <c r="K70" i="13" s="1"/>
  <c r="F34" i="14"/>
  <c r="H34" i="14"/>
  <c r="I34" i="14"/>
  <c r="G34" i="14"/>
  <c r="K25" i="14"/>
  <c r="L25" i="14" s="1"/>
  <c r="J21" i="14"/>
  <c r="K21" i="14" s="1"/>
  <c r="J22" i="14"/>
  <c r="K22" i="14" s="1"/>
  <c r="J23" i="14"/>
  <c r="K23" i="14" s="1"/>
  <c r="J24" i="14"/>
  <c r="K24" i="14" s="1"/>
  <c r="L24" i="14" s="1"/>
  <c r="J25" i="14"/>
  <c r="J26" i="14"/>
  <c r="K26" i="14" s="1"/>
  <c r="L26" i="14" s="1"/>
  <c r="J27" i="14"/>
  <c r="K27" i="14" s="1"/>
  <c r="J28" i="14"/>
  <c r="K28" i="14" s="1"/>
  <c r="J29" i="14"/>
  <c r="K29" i="14" s="1"/>
  <c r="J30" i="14"/>
  <c r="K30" i="14" s="1"/>
  <c r="J31" i="14"/>
  <c r="K31" i="14" s="1"/>
  <c r="J32" i="14"/>
  <c r="K32" i="14" s="1"/>
  <c r="J33" i="14"/>
  <c r="K33" i="14" s="1"/>
  <c r="F21" i="14"/>
  <c r="L21" i="14" s="1"/>
  <c r="F22" i="14"/>
  <c r="L22" i="14" s="1"/>
  <c r="F23" i="14"/>
  <c r="L23" i="14" s="1"/>
  <c r="F24" i="14"/>
  <c r="F25" i="14"/>
  <c r="F26" i="14"/>
  <c r="F27" i="14"/>
  <c r="L27" i="14" s="1"/>
  <c r="F28" i="14"/>
  <c r="L28" i="14" s="1"/>
  <c r="F29" i="14"/>
  <c r="L29" i="14" s="1"/>
  <c r="F30" i="14"/>
  <c r="F31" i="14"/>
  <c r="L31" i="14" s="1"/>
  <c r="F32" i="14"/>
  <c r="L32" i="14" s="1"/>
  <c r="F33" i="14"/>
  <c r="L33" i="14" s="1"/>
  <c r="F16" i="14"/>
  <c r="J16" i="14"/>
  <c r="K16" i="14" s="1"/>
  <c r="F17" i="14"/>
  <c r="J17" i="14"/>
  <c r="K17" i="14" s="1"/>
  <c r="F18" i="14"/>
  <c r="J18" i="14"/>
  <c r="K18" i="14"/>
  <c r="F19" i="14"/>
  <c r="J19" i="14"/>
  <c r="K19" i="14" s="1"/>
  <c r="L19" i="14" s="1"/>
  <c r="F20" i="14"/>
  <c r="J20" i="14"/>
  <c r="K20" i="14" s="1"/>
  <c r="F13" i="2"/>
  <c r="G13" i="2"/>
  <c r="F12" i="2"/>
  <c r="G12" i="2" s="1"/>
  <c r="F13" i="15"/>
  <c r="G13" i="15"/>
  <c r="G12" i="15"/>
  <c r="F12" i="15"/>
  <c r="F13" i="7"/>
  <c r="G13" i="7"/>
  <c r="F14" i="7"/>
  <c r="G14" i="7" s="1"/>
  <c r="F15" i="7"/>
  <c r="G15" i="7"/>
  <c r="F12" i="7"/>
  <c r="G12" i="7" s="1"/>
  <c r="F13" i="3"/>
  <c r="J13" i="3"/>
  <c r="K13" i="3" s="1"/>
  <c r="L12" i="3"/>
  <c r="K12" i="3"/>
  <c r="J12" i="3"/>
  <c r="F12" i="3"/>
  <c r="F14" i="1"/>
  <c r="J14" i="1"/>
  <c r="K14" i="1" s="1"/>
  <c r="F15" i="1"/>
  <c r="J15" i="1"/>
  <c r="K15" i="1"/>
  <c r="L15" i="1"/>
  <c r="F16" i="1"/>
  <c r="J16" i="1"/>
  <c r="K16" i="1"/>
  <c r="L16" i="1"/>
  <c r="J13" i="1"/>
  <c r="K13" i="1" s="1"/>
  <c r="L13" i="1" s="1"/>
  <c r="F13" i="1"/>
  <c r="F13" i="14"/>
  <c r="J13" i="14"/>
  <c r="K13" i="14" s="1"/>
  <c r="F14" i="14"/>
  <c r="J14" i="14"/>
  <c r="K14" i="14" s="1"/>
  <c r="F15" i="14"/>
  <c r="J15" i="14"/>
  <c r="K15" i="14" s="1"/>
  <c r="L15" i="14" s="1"/>
  <c r="J12" i="14"/>
  <c r="K12" i="14" s="1"/>
  <c r="F12" i="14"/>
  <c r="J13" i="13"/>
  <c r="K13" i="13" s="1"/>
  <c r="F13" i="13"/>
  <c r="F13" i="8"/>
  <c r="J13" i="8"/>
  <c r="K13" i="8" s="1"/>
  <c r="L13" i="8" s="1"/>
  <c r="F14" i="8"/>
  <c r="J14" i="8"/>
  <c r="K14" i="8"/>
  <c r="L14" i="8"/>
  <c r="F15" i="8"/>
  <c r="J15" i="8"/>
  <c r="K15" i="8"/>
  <c r="L15" i="8"/>
  <c r="F16" i="8"/>
  <c r="J16" i="8"/>
  <c r="K16" i="8"/>
  <c r="L16" i="8" s="1"/>
  <c r="F17" i="8"/>
  <c r="J17" i="8"/>
  <c r="K17" i="8"/>
  <c r="L17" i="8"/>
  <c r="F18" i="8"/>
  <c r="J18" i="8"/>
  <c r="K18" i="8"/>
  <c r="L18" i="8"/>
  <c r="F19" i="8"/>
  <c r="J19" i="8"/>
  <c r="K19" i="8"/>
  <c r="L19" i="8" s="1"/>
  <c r="F20" i="8"/>
  <c r="J20" i="8"/>
  <c r="K20" i="8"/>
  <c r="L20" i="8"/>
  <c r="F21" i="8"/>
  <c r="J21" i="8"/>
  <c r="K21" i="8"/>
  <c r="L21" i="8"/>
  <c r="F22" i="8"/>
  <c r="J22" i="8"/>
  <c r="K22" i="8"/>
  <c r="L22" i="8" s="1"/>
  <c r="F23" i="8"/>
  <c r="J23" i="8"/>
  <c r="K23" i="8"/>
  <c r="L23" i="8"/>
  <c r="F24" i="8"/>
  <c r="J24" i="8"/>
  <c r="K24" i="8"/>
  <c r="L24" i="8"/>
  <c r="F25" i="8"/>
  <c r="J25" i="8"/>
  <c r="K25" i="8"/>
  <c r="L25" i="8" s="1"/>
  <c r="F26" i="8"/>
  <c r="J26" i="8"/>
  <c r="K26" i="8"/>
  <c r="L26" i="8"/>
  <c r="F27" i="8"/>
  <c r="J27" i="8"/>
  <c r="K27" i="8"/>
  <c r="L27" i="8"/>
  <c r="F28" i="8"/>
  <c r="J28" i="8"/>
  <c r="K28" i="8"/>
  <c r="L28" i="8" s="1"/>
  <c r="F29" i="8"/>
  <c r="J29" i="8"/>
  <c r="K29" i="8"/>
  <c r="L29" i="8"/>
  <c r="F30" i="8"/>
  <c r="J30" i="8"/>
  <c r="K30" i="8"/>
  <c r="L30" i="8"/>
  <c r="F31" i="8"/>
  <c r="J31" i="8"/>
  <c r="K31" i="8"/>
  <c r="L31" i="8" s="1"/>
  <c r="F32" i="8"/>
  <c r="J32" i="8"/>
  <c r="K32" i="8"/>
  <c r="L32" i="8"/>
  <c r="F33" i="8"/>
  <c r="J33" i="8"/>
  <c r="K33" i="8"/>
  <c r="L33" i="8"/>
  <c r="F34" i="8"/>
  <c r="J34" i="8"/>
  <c r="K34" i="8"/>
  <c r="L34" i="8" s="1"/>
  <c r="F35" i="8"/>
  <c r="J35" i="8"/>
  <c r="K35" i="8"/>
  <c r="L35" i="8"/>
  <c r="F36" i="8"/>
  <c r="J36" i="8"/>
  <c r="K36" i="8"/>
  <c r="L36" i="8"/>
  <c r="F37" i="8"/>
  <c r="J37" i="8"/>
  <c r="K37" i="8"/>
  <c r="L37" i="8" s="1"/>
  <c r="F38" i="8"/>
  <c r="J38" i="8"/>
  <c r="K38" i="8"/>
  <c r="L38" i="8"/>
  <c r="F39" i="8"/>
  <c r="J39" i="8"/>
  <c r="K39" i="8"/>
  <c r="L39" i="8"/>
  <c r="F40" i="8"/>
  <c r="J40" i="8"/>
  <c r="K40" i="8"/>
  <c r="L40" i="8" s="1"/>
  <c r="F41" i="8"/>
  <c r="J41" i="8"/>
  <c r="K41" i="8"/>
  <c r="L41" i="8"/>
  <c r="F42" i="8"/>
  <c r="J42" i="8"/>
  <c r="K42" i="8"/>
  <c r="L42" i="8"/>
  <c r="F43" i="8"/>
  <c r="J43" i="8"/>
  <c r="K43" i="8"/>
  <c r="L43" i="8" s="1"/>
  <c r="F44" i="8"/>
  <c r="J44" i="8"/>
  <c r="K44" i="8"/>
  <c r="L44" i="8"/>
  <c r="F45" i="8"/>
  <c r="J45" i="8"/>
  <c r="K45" i="8"/>
  <c r="L45" i="8"/>
  <c r="F46" i="8"/>
  <c r="J46" i="8"/>
  <c r="K46" i="8"/>
  <c r="L46" i="8" s="1"/>
  <c r="F47" i="8"/>
  <c r="J47" i="8"/>
  <c r="K47" i="8"/>
  <c r="L47" i="8"/>
  <c r="F48" i="8"/>
  <c r="J48" i="8"/>
  <c r="K48" i="8"/>
  <c r="L48" i="8"/>
  <c r="J12" i="8"/>
  <c r="K12" i="8" s="1"/>
  <c r="L12" i="8" s="1"/>
  <c r="F12" i="8"/>
  <c r="F14" i="5"/>
  <c r="J14" i="5"/>
  <c r="K14" i="5" s="1"/>
  <c r="L14" i="5" s="1"/>
  <c r="F15" i="5"/>
  <c r="J15" i="5"/>
  <c r="K15" i="5"/>
  <c r="L15" i="5"/>
  <c r="F16" i="5"/>
  <c r="J16" i="5"/>
  <c r="K16" i="5"/>
  <c r="L16" i="5"/>
  <c r="F17" i="5"/>
  <c r="J17" i="5"/>
  <c r="K17" i="5" s="1"/>
  <c r="L17" i="5" s="1"/>
  <c r="F18" i="5"/>
  <c r="J18" i="5"/>
  <c r="K18" i="5"/>
  <c r="L18" i="5"/>
  <c r="F19" i="5"/>
  <c r="J19" i="5"/>
  <c r="K19" i="5"/>
  <c r="L19" i="5"/>
  <c r="F20" i="5"/>
  <c r="J20" i="5"/>
  <c r="K20" i="5" s="1"/>
  <c r="L20" i="5" s="1"/>
  <c r="F21" i="5"/>
  <c r="J21" i="5"/>
  <c r="K21" i="5"/>
  <c r="L21" i="5"/>
  <c r="F22" i="5"/>
  <c r="J22" i="5"/>
  <c r="K22" i="5"/>
  <c r="L22" i="5"/>
  <c r="F23" i="5"/>
  <c r="J23" i="5"/>
  <c r="K23" i="5" s="1"/>
  <c r="L23" i="5" s="1"/>
  <c r="F24" i="5"/>
  <c r="J24" i="5"/>
  <c r="K24" i="5"/>
  <c r="L24" i="5"/>
  <c r="F25" i="5"/>
  <c r="J25" i="5"/>
  <c r="K25" i="5"/>
  <c r="L25" i="5"/>
  <c r="F26" i="5"/>
  <c r="J26" i="5"/>
  <c r="K26" i="5" s="1"/>
  <c r="L26" i="5" s="1"/>
  <c r="F27" i="5"/>
  <c r="J27" i="5"/>
  <c r="K27" i="5"/>
  <c r="L27" i="5"/>
  <c r="F28" i="5"/>
  <c r="J28" i="5"/>
  <c r="K28" i="5"/>
  <c r="L28" i="5"/>
  <c r="F29" i="5"/>
  <c r="J29" i="5"/>
  <c r="K29" i="5" s="1"/>
  <c r="L29" i="5" s="1"/>
  <c r="J13" i="5"/>
  <c r="K13" i="5" s="1"/>
  <c r="F13" i="5"/>
  <c r="L13" i="5" s="1"/>
  <c r="F13" i="12"/>
  <c r="G13" i="12"/>
  <c r="F14" i="12"/>
  <c r="G14" i="12"/>
  <c r="F15" i="12"/>
  <c r="G15" i="12"/>
  <c r="F16" i="12"/>
  <c r="G16" i="12"/>
  <c r="F17" i="12"/>
  <c r="G17" i="12"/>
  <c r="F18" i="12"/>
  <c r="G18" i="12"/>
  <c r="F19" i="12"/>
  <c r="G19" i="12"/>
  <c r="F12" i="12"/>
  <c r="G12" i="12" s="1"/>
  <c r="F14" i="10"/>
  <c r="J14" i="10"/>
  <c r="K14" i="10" s="1"/>
  <c r="L14" i="10" s="1"/>
  <c r="F15" i="10"/>
  <c r="J15" i="10"/>
  <c r="K15" i="10"/>
  <c r="L15" i="10"/>
  <c r="F16" i="10"/>
  <c r="J16" i="10"/>
  <c r="K16" i="10"/>
  <c r="F17" i="10"/>
  <c r="J17" i="10"/>
  <c r="K17" i="10" s="1"/>
  <c r="L17" i="10" s="1"/>
  <c r="J13" i="10"/>
  <c r="K13" i="10" s="1"/>
  <c r="F13" i="10"/>
  <c r="L13" i="10" s="1"/>
  <c r="F13" i="11"/>
  <c r="J13" i="11"/>
  <c r="K13" i="11" s="1"/>
  <c r="F14" i="11"/>
  <c r="J14" i="11"/>
  <c r="K14" i="11"/>
  <c r="L14" i="11" s="1"/>
  <c r="F15" i="11"/>
  <c r="J15" i="11"/>
  <c r="K15" i="11"/>
  <c r="L15" i="11"/>
  <c r="F16" i="11"/>
  <c r="J16" i="11"/>
  <c r="K16" i="11" s="1"/>
  <c r="F17" i="11"/>
  <c r="J17" i="11"/>
  <c r="K17" i="11"/>
  <c r="L17" i="11"/>
  <c r="F18" i="11"/>
  <c r="J18" i="11"/>
  <c r="K18" i="11" s="1"/>
  <c r="J12" i="11"/>
  <c r="K12" i="11" s="1"/>
  <c r="F12" i="11"/>
  <c r="L47" i="13" l="1"/>
  <c r="L40" i="13"/>
  <c r="L64" i="13"/>
  <c r="L52" i="13"/>
  <c r="L49" i="13"/>
  <c r="L41" i="13"/>
  <c r="L58" i="13"/>
  <c r="L44" i="13"/>
  <c r="L62" i="13"/>
  <c r="L43" i="13"/>
  <c r="L56" i="13"/>
  <c r="L59" i="13"/>
  <c r="L46" i="13"/>
  <c r="L14" i="13"/>
  <c r="L45" i="13"/>
  <c r="L51" i="13"/>
  <c r="L54" i="13"/>
  <c r="L60" i="13"/>
  <c r="L42" i="13"/>
  <c r="L57" i="13"/>
  <c r="L63" i="13"/>
  <c r="L39" i="13"/>
  <c r="L48" i="13"/>
  <c r="L70" i="13"/>
  <c r="L13" i="13"/>
  <c r="K34" i="14"/>
  <c r="L30" i="14"/>
  <c r="J34" i="14"/>
  <c r="L17" i="14"/>
  <c r="L20" i="14"/>
  <c r="L18" i="14"/>
  <c r="L16" i="14"/>
  <c r="L13" i="14"/>
  <c r="L14" i="14"/>
  <c r="L12" i="14"/>
  <c r="L34" i="14" s="1"/>
  <c r="L13" i="3"/>
  <c r="L14" i="1"/>
  <c r="L16" i="10"/>
  <c r="L18" i="11"/>
  <c r="L16" i="11"/>
  <c r="L13" i="11"/>
  <c r="L12" i="11"/>
  <c r="G14" i="15" l="1"/>
  <c r="F14" i="15"/>
  <c r="E14" i="15"/>
  <c r="C14" i="4" s="1"/>
  <c r="L71" i="13"/>
  <c r="I71" i="13"/>
  <c r="I18" i="10"/>
  <c r="G18" i="10"/>
  <c r="I19" i="11"/>
  <c r="H19" i="11"/>
  <c r="G19" i="11"/>
  <c r="G20" i="12"/>
  <c r="F20" i="12"/>
  <c r="E20" i="12"/>
  <c r="G16" i="7" l="1"/>
  <c r="F16" i="7"/>
  <c r="E16" i="7"/>
  <c r="J19" i="11"/>
  <c r="F19" i="11"/>
  <c r="H18" i="10" l="1"/>
  <c r="G30" i="5"/>
  <c r="L49" i="8"/>
  <c r="K49" i="8"/>
  <c r="J49" i="8"/>
  <c r="I49" i="8"/>
  <c r="G49" i="8"/>
  <c r="H49" i="8"/>
  <c r="F49" i="8"/>
  <c r="E14" i="2"/>
  <c r="G14" i="2"/>
  <c r="F14" i="2"/>
  <c r="D14" i="4" s="1"/>
  <c r="G14" i="3"/>
  <c r="H14" i="3"/>
  <c r="F14" i="3"/>
  <c r="I14" i="3"/>
  <c r="J14" i="3"/>
  <c r="K14" i="3"/>
  <c r="L14" i="3"/>
  <c r="I17" i="1"/>
  <c r="J17" i="1"/>
  <c r="G17" i="1"/>
  <c r="H17" i="1"/>
  <c r="C12" i="4" l="1"/>
  <c r="J18" i="10"/>
  <c r="F18" i="10"/>
  <c r="L19" i="11"/>
  <c r="K19" i="11"/>
  <c r="K18" i="10"/>
  <c r="I30" i="5"/>
  <c r="D12" i="4" s="1"/>
  <c r="H30" i="5"/>
  <c r="C13" i="4" s="1"/>
  <c r="F17" i="1"/>
  <c r="K17" i="1"/>
  <c r="C15" i="4" l="1"/>
  <c r="E12" i="4"/>
  <c r="L18" i="10"/>
  <c r="E14" i="4"/>
  <c r="J30" i="5"/>
  <c r="D13" i="4" s="1"/>
  <c r="D15" i="4" s="1"/>
  <c r="F30" i="5"/>
  <c r="K30" i="5"/>
  <c r="L17" i="1"/>
  <c r="E15" i="4" l="1"/>
  <c r="E13" i="4"/>
  <c r="L30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Nucleo</author>
  </authors>
  <commentList>
    <comment ref="C11" authorId="0" shapeId="0" xr:uid="{F8C72F75-6462-4E0D-A2E7-F39D534AD380}">
      <text>
        <r>
          <rPr>
            <sz val="9"/>
            <color indexed="81"/>
            <rFont val="Tahoma"/>
            <family val="2"/>
          </rPr>
          <t xml:space="preserve">VALOR BRUTO VEICULO E FORNECEDOR
</t>
        </r>
      </text>
    </comment>
    <comment ref="D11" authorId="0" shapeId="0" xr:uid="{E398D1BF-6D9B-4106-8AD6-90B25D6D1E89}">
      <text>
        <r>
          <rPr>
            <sz val="9"/>
            <color indexed="81"/>
            <rFont val="Tahoma"/>
            <family val="2"/>
          </rPr>
          <t xml:space="preserve">TRIBUTOS FEDERAL E ISS VEÍCULO E FORNECEDOR
</t>
        </r>
      </text>
    </comment>
    <comment ref="E11" authorId="0" shapeId="0" xr:uid="{B8CB7B9D-6E80-433E-8D4C-4D5F1265A080}">
      <text>
        <r>
          <rPr>
            <sz val="9"/>
            <color indexed="81"/>
            <rFont val="Tahoma"/>
            <family val="2"/>
          </rPr>
          <t>VL VEÍCULO OU VB - TRIBUTOS VEICULO E FORNECEDOR</t>
        </r>
      </text>
    </comment>
  </commentList>
</comments>
</file>

<file path=xl/sharedStrings.xml><?xml version="1.0" encoding="utf-8"?>
<sst xmlns="http://schemas.openxmlformats.org/spreadsheetml/2006/main" count="616" uniqueCount="170">
  <si>
    <t>Emissão</t>
  </si>
  <si>
    <t>Valor Bruto Faturamento</t>
  </si>
  <si>
    <t>Data Pagto</t>
  </si>
  <si>
    <t>BANCO DA AMAZÔNIA</t>
  </si>
  <si>
    <t>Período:</t>
  </si>
  <si>
    <t>Contrato:</t>
  </si>
  <si>
    <t>Agência contratada:</t>
  </si>
  <si>
    <t>Relatório:</t>
  </si>
  <si>
    <t>Mês</t>
  </si>
  <si>
    <t>Total dos Impostos</t>
  </si>
  <si>
    <t>NF</t>
  </si>
  <si>
    <t>Fornecedor</t>
  </si>
  <si>
    <t>Valor liquido</t>
  </si>
  <si>
    <t>Serviços</t>
  </si>
  <si>
    <t>Período do Relatório:</t>
  </si>
  <si>
    <t>Vigência do Contrato:</t>
  </si>
  <si>
    <t>CNPJ do Banco:</t>
  </si>
  <si>
    <t>CNPJ</t>
  </si>
  <si>
    <t>Veículo</t>
  </si>
  <si>
    <t>Desconto Padrão</t>
  </si>
  <si>
    <t>Resumo Unificado</t>
  </si>
  <si>
    <t>RELATÓRIO DE PRODUÇÃO ( Fornecedor, tipo de serviço e valor )</t>
  </si>
  <si>
    <t>Valor Bruto</t>
  </si>
  <si>
    <t>Tributos</t>
  </si>
  <si>
    <t>Valor Liquido</t>
  </si>
  <si>
    <t>CNPJ da CLX</t>
  </si>
  <si>
    <t>Criação ( Serviços exclusivos da agência, tipo e valor )</t>
  </si>
  <si>
    <t>CRIAÇÃO AGÊNCIA</t>
  </si>
  <si>
    <t>TOTAL</t>
  </si>
  <si>
    <t>(será trimestral e acumulativo)</t>
  </si>
  <si>
    <t>FORNECEDOR / VEÍCULO</t>
  </si>
  <si>
    <t>HONORÁRIOS / DESCONTO DE AGÊNCIA</t>
  </si>
  <si>
    <t>Execução Contratual de Publicidade - Valores pagos ( Serviços / Meios )</t>
  </si>
  <si>
    <t>Produção (custos de fornecedores , tipo e valor)</t>
  </si>
  <si>
    <t>RELATÓRIO DE VEICULAÇÃO ( Veículo, meio de divulgação  e valor )</t>
  </si>
  <si>
    <t>RELATÓRIO DE CRIAÇÃO (tipo de serviço e valor )</t>
  </si>
  <si>
    <t>Execução Contratual de Publicidade - Valores pagos ( Serviços  Internos)</t>
  </si>
  <si>
    <t>Veiculação (custos de veículos , tipo e valor)</t>
  </si>
  <si>
    <t>Valor Bruto Fornecedor</t>
  </si>
  <si>
    <t>Valor Bruto Veículo</t>
  </si>
  <si>
    <t>Valor  Bruto Veículo</t>
  </si>
  <si>
    <t>Honor. de Produção</t>
  </si>
  <si>
    <t>04.902.979/0001-44</t>
  </si>
  <si>
    <t>Escala Comunicação e Makenting Ltda</t>
  </si>
  <si>
    <t>2025/014</t>
  </si>
  <si>
    <t>CNPJ da Escala</t>
  </si>
  <si>
    <t>90.771.544/0001-40</t>
  </si>
  <si>
    <t>Comissão de Mídia</t>
  </si>
  <si>
    <t>Imposto Veículo</t>
  </si>
  <si>
    <t>Imposto Comissão de Mídia</t>
  </si>
  <si>
    <t>Imposto Fornecedor</t>
  </si>
  <si>
    <t>Imposto Honorários</t>
  </si>
  <si>
    <t>19/02/2025 a 18/02/2027</t>
  </si>
  <si>
    <t>01/10/2026 a 31/12/2026</t>
  </si>
  <si>
    <t>01/07/2026 a 30/09/2026</t>
  </si>
  <si>
    <t>01/01/2026 a 31/03/2026</t>
  </si>
  <si>
    <t>1408</t>
  </si>
  <si>
    <t>A CASA CREATIVE CONTENT</t>
  </si>
  <si>
    <t>61.507.019/0001-13</t>
  </si>
  <si>
    <t>TREMBALA AUDIO</t>
  </si>
  <si>
    <t>61.615.709/0001-96</t>
  </si>
  <si>
    <t>1565</t>
  </si>
  <si>
    <t>ADEL PRODUÇÕES FOTOGRÁFICAS</t>
  </si>
  <si>
    <t>33.512.351/0001-30</t>
  </si>
  <si>
    <t>1209</t>
  </si>
  <si>
    <t>FKD TALENTS</t>
  </si>
  <si>
    <t>60.913.556/0001-09</t>
  </si>
  <si>
    <t xml:space="preserve">1582           </t>
  </si>
  <si>
    <t>Produção</t>
  </si>
  <si>
    <t>Criação</t>
  </si>
  <si>
    <t>01/04/2026 a 30/06/2026</t>
  </si>
  <si>
    <t>1744</t>
  </si>
  <si>
    <t>NEWCO PROGRAMADORA E PRODUTORA DE COMUNICACAO LTDA</t>
  </si>
  <si>
    <t>04.334.366/0001-58</t>
  </si>
  <si>
    <t>ADSTREAM SOLUCOES TECNOLOGICAS</t>
  </si>
  <si>
    <t>13.913.408/0001-04</t>
  </si>
  <si>
    <t>1729</t>
  </si>
  <si>
    <t>SBT - SAO PAULO</t>
  </si>
  <si>
    <t>45.039.237/0001-14</t>
  </si>
  <si>
    <t>1687</t>
  </si>
  <si>
    <t>ESTADIO TV - GLOBO</t>
  </si>
  <si>
    <t>27.865.757/0001-02</t>
  </si>
  <si>
    <t>TV LIBERAL</t>
  </si>
  <si>
    <t>04.832.721/0001-19</t>
  </si>
  <si>
    <t>1670</t>
  </si>
  <si>
    <t>TSUNAMMI DIGITAL</t>
  </si>
  <si>
    <t>36.378.239/0001-47</t>
  </si>
  <si>
    <t>1728</t>
  </si>
  <si>
    <t>VITRINE DIGITAL</t>
  </si>
  <si>
    <t>28.064.096/0001-70</t>
  </si>
  <si>
    <t>1727</t>
  </si>
  <si>
    <t>BRASIL 61</t>
  </si>
  <si>
    <t>49.818.437/0001-26</t>
  </si>
  <si>
    <t>TV AMAZONAS / GLOBO</t>
  </si>
  <si>
    <t>27.865.757/0033-81</t>
  </si>
  <si>
    <t>TV ACRE / GLOBO</t>
  </si>
  <si>
    <t>TV GLOBO AMAPA/ ESTADO</t>
  </si>
  <si>
    <t>TV GLOBO RO/ESTADO</t>
  </si>
  <si>
    <t>TV GLOBO RORAIMA</t>
  </si>
  <si>
    <t>RADIO 102 FM - MACAPA</t>
  </si>
  <si>
    <t>14.574.974/0001-93</t>
  </si>
  <si>
    <t>RADIO EQUATORIAL FM 94,5</t>
  </si>
  <si>
    <t>05.861.372/0001-26</t>
  </si>
  <si>
    <t>RADIO NOVA 107,9 FM</t>
  </si>
  <si>
    <t>59.158.535/0001-38</t>
  </si>
  <si>
    <t>IMPERIAL FM</t>
  </si>
  <si>
    <t>40.582.570/0002-32</t>
  </si>
  <si>
    <t>RADIO CLUBE FM IMPERATRIZ 102,9</t>
  </si>
  <si>
    <t>13.010.886/0001-04</t>
  </si>
  <si>
    <t>RADIO CURIMA</t>
  </si>
  <si>
    <t>07.158.751/0001-80</t>
  </si>
  <si>
    <t>RADIO DIFUSORA DE CACERES</t>
  </si>
  <si>
    <t>03.509.775/0001-85</t>
  </si>
  <si>
    <t>NATIVA - RONDONÓPOLIS / MT</t>
  </si>
  <si>
    <t>60.509.239/0007-09</t>
  </si>
  <si>
    <t>105 FM</t>
  </si>
  <si>
    <t>15.046.436/0001-99</t>
  </si>
  <si>
    <t>BAND FM SINOP / MT</t>
  </si>
  <si>
    <t>BAND FM - TANGARÁ DA SERRA - MT</t>
  </si>
  <si>
    <t>RÁDIO 91 FM - PA</t>
  </si>
  <si>
    <t>14.069.710/0001-82</t>
  </si>
  <si>
    <t>RADIO CLUBE DE MARABA FM- PA</t>
  </si>
  <si>
    <t>RADIO CORREIO FM MARABA 92,1</t>
  </si>
  <si>
    <t>08.648.292/0001-85</t>
  </si>
  <si>
    <t>CORREIO FM PARAUAPEBAS</t>
  </si>
  <si>
    <t>02.355.993/0001-40</t>
  </si>
  <si>
    <t>LIDERANÇA FM</t>
  </si>
  <si>
    <t>91 FM A RURAL DE SANTARÉM - PA</t>
  </si>
  <si>
    <t>05.708.672/0001-70</t>
  </si>
  <si>
    <t>MIX FM - SANTAREM/PA</t>
  </si>
  <si>
    <t>60.680.444/0001-47</t>
  </si>
  <si>
    <t>BAND FM ARIQUEMES / RO</t>
  </si>
  <si>
    <t>CLUBE FM ARIQUEMES</t>
  </si>
  <si>
    <t>13.451.048/0001-68</t>
  </si>
  <si>
    <t>CLUBE FM JÍ-PARANÁ</t>
  </si>
  <si>
    <t>MIX FM - JI-PARANA/RO</t>
  </si>
  <si>
    <t>RADIO BAND FM VILHENA</t>
  </si>
  <si>
    <t>RADIO MASSA FM 97,7 MHZ  VILHENA</t>
  </si>
  <si>
    <t>80.774.391/0001-30</t>
  </si>
  <si>
    <t>RADIO PLANALTO FM  VILHENA</t>
  </si>
  <si>
    <t>38.281.573/0001-03</t>
  </si>
  <si>
    <t>EQUATORIAL 93 FM</t>
  </si>
  <si>
    <t>05.950.274/0001-65</t>
  </si>
  <si>
    <t>RADIO FOLHA 100,3 FM BOA VISTA</t>
  </si>
  <si>
    <t>04.653.101/0001-12</t>
  </si>
  <si>
    <t>RADIO FM MONTE RORAIMA 107,9 - RCR</t>
  </si>
  <si>
    <t>34.809.111/0001-65</t>
  </si>
  <si>
    <t>SBT - BELEM</t>
  </si>
  <si>
    <t>SBT - PALMAS</t>
  </si>
  <si>
    <t>SBT - MANAUS</t>
  </si>
  <si>
    <t>SBT - ARIQUEMES</t>
  </si>
  <si>
    <t>SBT BOA VISTA</t>
  </si>
  <si>
    <t>SBT - CACOAL</t>
  </si>
  <si>
    <t>SBT - JI PARANA</t>
  </si>
  <si>
    <t>SBT - PORTO VELHO</t>
  </si>
  <si>
    <t>SBT - RIO BRANCO</t>
  </si>
  <si>
    <t>SBT - VILHENA</t>
  </si>
  <si>
    <t>SBT - PIMENTA BUENO</t>
  </si>
  <si>
    <t>TV TERRAVIVA</t>
  </si>
  <si>
    <t>AGRO MAIS</t>
  </si>
  <si>
    <t>ALRIGHT MEDIA TECH COMPANY</t>
  </si>
  <si>
    <t>14.239.499/0001-07</t>
  </si>
  <si>
    <t>ZAP MEDIA</t>
  </si>
  <si>
    <t>38.098.262/0001-03</t>
  </si>
  <si>
    <t>TV GLOBO DF</t>
  </si>
  <si>
    <t>27.865.757/0025-71</t>
  </si>
  <si>
    <t>RECORD NEWS</t>
  </si>
  <si>
    <t>02.344.518/0001-78</t>
  </si>
  <si>
    <t>Veiculação de Mídia</t>
  </si>
  <si>
    <t>19/02/2026 a 30/06/2026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</si>
</sst>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dd/mm/yy"/>
  </numFmts>
  <fonts count="14" x14ac:knownFonts="1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sz val="11"/>
      <color rgb="FF0070C0"/>
      <name val="Aptos Narrow"/>
      <family val="2"/>
      <scheme val="minor"/>
    </font>
    <font>
      <b/>
      <sz val="11"/>
      <color rgb="FF0070C0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9"/>
      <color indexed="81"/>
      <name val="Tahoma"/>
      <family val="2"/>
    </font>
    <font>
      <b/>
      <sz val="11"/>
      <name val="Calibri"/>
      <family val="2"/>
    </font>
    <font>
      <b/>
      <sz val="1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3" tint="0.499984740745262"/>
      <name val="Aptos Narrow"/>
      <family val="2"/>
      <scheme val="minor"/>
    </font>
    <font>
      <sz val="11"/>
      <color rgb="FF0000FF"/>
      <name val="Aptos Narrow"/>
      <family val="2"/>
      <scheme val="minor"/>
    </font>
    <font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2" tint="-9.9978637043366805E-2"/>
        <bgColor rgb="FF000000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A9A9A9"/>
      </left>
      <right/>
      <top/>
      <bottom/>
      <diagonal/>
    </border>
  </borders>
  <cellStyleXfs count="6">
    <xf numFmtId="0" fontId="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</cellStyleXfs>
  <cellXfs count="49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14" fontId="0" fillId="0" borderId="0" xfId="0" applyNumberFormat="1" applyAlignment="1">
      <alignment horizontal="center"/>
    </xf>
    <xf numFmtId="4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7" fontId="0" fillId="0" borderId="0" xfId="0" applyNumberFormat="1" applyAlignment="1">
      <alignment horizontal="center"/>
    </xf>
    <xf numFmtId="0" fontId="2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 wrapText="1"/>
    </xf>
    <xf numFmtId="0" fontId="3" fillId="2" borderId="0" xfId="0" applyFont="1" applyFill="1" applyAlignment="1">
      <alignment horizontal="center" wrapText="1"/>
    </xf>
    <xf numFmtId="0" fontId="8" fillId="3" borderId="2" xfId="0" applyFont="1" applyFill="1" applyBorder="1" applyAlignment="1">
      <alignment horizontal="center"/>
    </xf>
    <xf numFmtId="0" fontId="1" fillId="0" borderId="0" xfId="0" applyFont="1"/>
    <xf numFmtId="0" fontId="4" fillId="0" borderId="0" xfId="0" applyFont="1"/>
    <xf numFmtId="0" fontId="6" fillId="0" borderId="0" xfId="0" applyFont="1"/>
    <xf numFmtId="4" fontId="2" fillId="2" borderId="0" xfId="0" applyNumberFormat="1" applyFont="1" applyFill="1" applyAlignment="1">
      <alignment horizontal="center"/>
    </xf>
    <xf numFmtId="4" fontId="3" fillId="2" borderId="0" xfId="0" applyNumberFormat="1" applyFont="1" applyFill="1" applyAlignment="1">
      <alignment horizontal="center"/>
    </xf>
    <xf numFmtId="4" fontId="5" fillId="2" borderId="0" xfId="0" applyNumberFormat="1" applyFont="1" applyFill="1" applyAlignment="1">
      <alignment horizontal="center"/>
    </xf>
    <xf numFmtId="0" fontId="0" fillId="2" borderId="0" xfId="0" applyFill="1" applyAlignment="1">
      <alignment horizontal="center"/>
    </xf>
    <xf numFmtId="0" fontId="0" fillId="2" borderId="0" xfId="0" applyFill="1"/>
    <xf numFmtId="0" fontId="9" fillId="2" borderId="0" xfId="0" applyFont="1" applyFill="1" applyAlignment="1">
      <alignment horizontal="center" wrapText="1"/>
    </xf>
    <xf numFmtId="4" fontId="0" fillId="0" borderId="0" xfId="0" applyNumberFormat="1"/>
    <xf numFmtId="4" fontId="0" fillId="0" borderId="2" xfId="0" applyNumberFormat="1" applyBorder="1"/>
    <xf numFmtId="4" fontId="11" fillId="2" borderId="0" xfId="0" applyNumberFormat="1" applyFont="1" applyFill="1" applyAlignment="1">
      <alignment horizontal="center"/>
    </xf>
    <xf numFmtId="0" fontId="2" fillId="2" borderId="0" xfId="0" applyFont="1" applyFill="1"/>
    <xf numFmtId="4" fontId="2" fillId="0" borderId="2" xfId="0" applyNumberFormat="1" applyFont="1" applyBorder="1"/>
    <xf numFmtId="0" fontId="12" fillId="0" borderId="0" xfId="0" applyFont="1"/>
    <xf numFmtId="0" fontId="13" fillId="0" borderId="0" xfId="0" applyFont="1"/>
    <xf numFmtId="14" fontId="0" fillId="0" borderId="0" xfId="0" applyNumberFormat="1"/>
    <xf numFmtId="43" fontId="0" fillId="0" borderId="0" xfId="4" applyFont="1"/>
    <xf numFmtId="43" fontId="0" fillId="0" borderId="0" xfId="0" applyNumberFormat="1"/>
    <xf numFmtId="164" fontId="0" fillId="0" borderId="0" xfId="0" applyNumberFormat="1"/>
    <xf numFmtId="43" fontId="0" fillId="0" borderId="0" xfId="5" applyFont="1"/>
    <xf numFmtId="164" fontId="0" fillId="0" borderId="4" xfId="0" applyNumberFormat="1" applyBorder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2" fillId="0" borderId="3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0" fillId="0" borderId="0" xfId="0" applyFont="1" applyAlignment="1">
      <alignment horizontal="center"/>
    </xf>
    <xf numFmtId="43" fontId="10" fillId="0" borderId="0" xfId="5" applyFont="1"/>
    <xf numFmtId="0" fontId="0" fillId="0" borderId="0" xfId="0" applyFont="1"/>
    <xf numFmtId="14" fontId="0" fillId="0" borderId="0" xfId="0" applyNumberFormat="1" applyFont="1" applyAlignment="1">
      <alignment horizontal="center"/>
    </xf>
    <xf numFmtId="43" fontId="0" fillId="0" borderId="0" xfId="5" applyFont="1" applyAlignment="1">
      <alignment horizontal="center"/>
    </xf>
    <xf numFmtId="164" fontId="0" fillId="0" borderId="0" xfId="0" applyNumberFormat="1" applyBorder="1" applyAlignment="1">
      <alignment horizontal="center" vertical="center"/>
    </xf>
    <xf numFmtId="0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</cellXfs>
  <cellStyles count="6">
    <cellStyle name="Normal" xfId="0" builtinId="0" customBuiltin="1"/>
    <cellStyle name="Vírgula" xfId="5" builtinId="3"/>
    <cellStyle name="Vírgula 2" xfId="1" xr:uid="{DD1106F0-4386-4F37-83E4-C0EDCB44AD5D}"/>
    <cellStyle name="Vírgula 2 2" xfId="4" xr:uid="{57B79F8B-5F65-425C-9C41-D4DB1F5271CC}"/>
    <cellStyle name="Vírgula 3" xfId="3" xr:uid="{CA64682F-5D28-4C82-8F31-23BC6DF9C6EF}"/>
    <cellStyle name="Vírgula 4" xfId="2" xr:uid="{82EC57A0-7E46-4CD8-9597-3D1A4D3829E9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E01DB0-92EA-4742-A673-BB265AD41CCC}">
  <dimension ref="A1:G15"/>
  <sheetViews>
    <sheetView topLeftCell="A4" workbookViewId="0">
      <selection activeCell="B5" sqref="B5"/>
    </sheetView>
  </sheetViews>
  <sheetFormatPr defaultRowHeight="14.5" x14ac:dyDescent="0.35"/>
  <cols>
    <col min="1" max="1" width="23" customWidth="1"/>
    <col min="2" max="2" width="32.08984375" customWidth="1"/>
    <col min="3" max="3" width="21.453125" customWidth="1"/>
    <col min="4" max="4" width="17.36328125" customWidth="1"/>
    <col min="5" max="5" width="22.36328125" customWidth="1"/>
    <col min="7" max="7" width="11.453125" bestFit="1" customWidth="1"/>
  </cols>
  <sheetData>
    <row r="1" spans="1:7" x14ac:dyDescent="0.35">
      <c r="A1" s="1" t="s">
        <v>3</v>
      </c>
      <c r="B1" s="1"/>
    </row>
    <row r="2" spans="1:7" x14ac:dyDescent="0.35">
      <c r="A2" s="1" t="s">
        <v>16</v>
      </c>
      <c r="B2" t="s">
        <v>42</v>
      </c>
    </row>
    <row r="3" spans="1:7" x14ac:dyDescent="0.35">
      <c r="A3" s="1" t="s">
        <v>6</v>
      </c>
      <c r="B3" t="s">
        <v>43</v>
      </c>
    </row>
    <row r="4" spans="1:7" x14ac:dyDescent="0.35">
      <c r="A4" s="1" t="s">
        <v>14</v>
      </c>
      <c r="B4" s="31" t="s">
        <v>169</v>
      </c>
      <c r="C4" s="30"/>
      <c r="D4" s="30"/>
      <c r="E4" s="30"/>
    </row>
    <row r="5" spans="1:7" x14ac:dyDescent="0.35">
      <c r="A5" s="1" t="s">
        <v>5</v>
      </c>
      <c r="B5" t="s">
        <v>44</v>
      </c>
    </row>
    <row r="6" spans="1:7" x14ac:dyDescent="0.35">
      <c r="A6" s="1" t="s">
        <v>15</v>
      </c>
      <c r="B6" t="s">
        <v>52</v>
      </c>
    </row>
    <row r="7" spans="1:7" x14ac:dyDescent="0.35">
      <c r="A7" s="1" t="s">
        <v>7</v>
      </c>
      <c r="B7" t="s">
        <v>20</v>
      </c>
    </row>
    <row r="8" spans="1:7" x14ac:dyDescent="0.35">
      <c r="A8" s="1" t="s">
        <v>32</v>
      </c>
    </row>
    <row r="9" spans="1:7" x14ac:dyDescent="0.35">
      <c r="A9" s="1"/>
    </row>
    <row r="10" spans="1:7" ht="36" customHeight="1" x14ac:dyDescent="0.35">
      <c r="A10" s="1"/>
    </row>
    <row r="11" spans="1:7" x14ac:dyDescent="0.35">
      <c r="C11" s="15" t="s">
        <v>22</v>
      </c>
      <c r="D11" s="15" t="s">
        <v>23</v>
      </c>
      <c r="E11" s="15" t="s">
        <v>24</v>
      </c>
    </row>
    <row r="12" spans="1:7" ht="14.4" customHeight="1" x14ac:dyDescent="0.35">
      <c r="A12" s="39" t="s">
        <v>30</v>
      </c>
      <c r="B12" s="40"/>
      <c r="C12" s="26">
        <f>'4ºTRIM - VEICULAÇÃO'!G18+'4º TRIM - PRODUÇÃO'!G19+'3ºTRIM - VEICULAÇÃO '!G30+'3º TRIM - PRODUÇÃO'!G49+'2º TRIM - VEICULAÇÃO'!G71+'2º TRIM - PRODUÇÃO'!G34+'1º TRIM - VEICULAÇÃO '!G17+'1º TRIM - PRODUÇÃO'!G14</f>
        <v>1485593.95</v>
      </c>
      <c r="D12" s="26">
        <f>'4ºTRIM - VEICULAÇÃO'!I18+'4º TRIM - PRODUÇÃO'!I19+'3ºTRIM - VEICULAÇÃO '!I30+'3º TRIM - PRODUÇÃO'!I49+'2º TRIM - VEICULAÇÃO'!I71+'2º TRIM - PRODUÇÃO'!I34+'1º TRIM - VEICULAÇÃO '!I17+'1º TRIM - PRODUÇÃO'!I14</f>
        <v>128413.05000000002</v>
      </c>
      <c r="E12" s="26">
        <f>C12-D12</f>
        <v>1357180.9</v>
      </c>
      <c r="G12" s="25"/>
    </row>
    <row r="13" spans="1:7" ht="14.4" customHeight="1" x14ac:dyDescent="0.35">
      <c r="A13" s="39" t="s">
        <v>31</v>
      </c>
      <c r="B13" s="40"/>
      <c r="C13" s="26">
        <f>'4ºTRIM - VEICULAÇÃO'!H18+'4º TRIM - PRODUÇÃO'!H19+'3ºTRIM - VEICULAÇÃO '!H30+'3º TRIM - PRODUÇÃO'!H49+'2º TRIM - VEICULAÇÃO'!H71+'2º TRIM - PRODUÇÃO'!H34+'1º TRIM - VEICULAÇÃO '!H17+'1º TRIM - PRODUÇÃO'!H14</f>
        <v>54729.066250000018</v>
      </c>
      <c r="D13" s="26">
        <f>'4ºTRIM - VEICULAÇÃO'!J18+'4º TRIM - PRODUÇÃO'!J19+'3ºTRIM - VEICULAÇÃO '!J30+'3º TRIM - PRODUÇÃO'!J49+'2º TRIM - VEICULAÇÃO'!J71+'2º TRIM - PRODUÇÃO'!J34+'1º TRIM - VEICULAÇÃO '!J17+'1º TRIM - PRODUÇÃO'!J14</f>
        <v>5171.8967606249989</v>
      </c>
      <c r="E13" s="26">
        <f t="shared" ref="E13:E14" si="0">C13-D13</f>
        <v>49557.169489375017</v>
      </c>
    </row>
    <row r="14" spans="1:7" x14ac:dyDescent="0.35">
      <c r="A14" s="39" t="s">
        <v>27</v>
      </c>
      <c r="B14" s="40"/>
      <c r="C14" s="26">
        <f>'4º TRIM - CRIAÇÃO'!E20+'3º TRIM - CRIAÇÃO'!E16+'2º TRIM - CRIAÇÃO'!E14+'1º TRIM - CRIAÇÃO'!E14</f>
        <v>11352.9</v>
      </c>
      <c r="D14" s="26">
        <f>'4º TRIM - CRIAÇÃO'!F20+'3º TRIM - CRIAÇÃO'!F16+'2º TRIM - CRIAÇÃO'!F14+'1º TRIM - CRIAÇÃO'!F14</f>
        <v>1072.8490499999998</v>
      </c>
      <c r="E14" s="26">
        <f t="shared" si="0"/>
        <v>10280.050950000001</v>
      </c>
    </row>
    <row r="15" spans="1:7" x14ac:dyDescent="0.35">
      <c r="A15" s="39" t="s">
        <v>28</v>
      </c>
      <c r="B15" s="40"/>
      <c r="C15" s="29">
        <f>SUM(C12:C14)</f>
        <v>1551675.9162499998</v>
      </c>
      <c r="D15" s="29">
        <f>SUM(D12:D14)</f>
        <v>134657.79581062502</v>
      </c>
      <c r="E15" s="29">
        <f>C15-D15</f>
        <v>1417018.1204393748</v>
      </c>
    </row>
  </sheetData>
  <mergeCells count="4">
    <mergeCell ref="A14:B14"/>
    <mergeCell ref="A12:B12"/>
    <mergeCell ref="A13:B13"/>
    <mergeCell ref="A15:B15"/>
  </mergeCells>
  <pageMargins left="0.511811024" right="0.511811024" top="0.78740157499999996" bottom="0.78740157499999996" header="0.31496062000000002" footer="0.31496062000000002"/>
  <headerFooter>
    <oddHeader>&amp;R&amp;"Aptos"&amp;12&amp;K000000 #PÚBLICA&amp;1#_x000D_</oddHeader>
  </headerFooter>
  <legacy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40F149-4571-43C2-8EA0-45B97F7DBF06}">
  <dimension ref="A1:H21"/>
  <sheetViews>
    <sheetView workbookViewId="0">
      <selection activeCell="B6" sqref="B6"/>
    </sheetView>
  </sheetViews>
  <sheetFormatPr defaultRowHeight="14.5" x14ac:dyDescent="0.35"/>
  <cols>
    <col min="1" max="1" width="20.81640625" customWidth="1"/>
    <col min="2" max="2" width="31.6328125" bestFit="1" customWidth="1"/>
    <col min="3" max="3" width="28.1796875" customWidth="1"/>
    <col min="4" max="4" width="20.81640625" bestFit="1" customWidth="1"/>
    <col min="5" max="5" width="21.453125" bestFit="1" customWidth="1"/>
    <col min="6" max="6" width="16.6328125" bestFit="1" customWidth="1"/>
    <col min="7" max="7" width="15.6328125" customWidth="1"/>
    <col min="8" max="8" width="23.36328125" customWidth="1"/>
    <col min="9" max="9" width="18.1796875" customWidth="1"/>
    <col min="10" max="10" width="13.36328125" customWidth="1"/>
    <col min="11" max="11" width="13" customWidth="1"/>
  </cols>
  <sheetData>
    <row r="1" spans="1:8" x14ac:dyDescent="0.35">
      <c r="A1" s="1" t="s">
        <v>3</v>
      </c>
      <c r="B1" s="1"/>
    </row>
    <row r="2" spans="1:8" x14ac:dyDescent="0.35">
      <c r="A2" s="1" t="s">
        <v>16</v>
      </c>
      <c r="B2" t="s">
        <v>42</v>
      </c>
    </row>
    <row r="3" spans="1:8" x14ac:dyDescent="0.35">
      <c r="A3" s="1" t="s">
        <v>6</v>
      </c>
      <c r="B3" t="s">
        <v>43</v>
      </c>
      <c r="F3" s="3"/>
    </row>
    <row r="4" spans="1:8" x14ac:dyDescent="0.35">
      <c r="A4" s="1" t="s">
        <v>45</v>
      </c>
      <c r="B4" t="s">
        <v>46</v>
      </c>
      <c r="F4" s="3"/>
    </row>
    <row r="5" spans="1:8" x14ac:dyDescent="0.35">
      <c r="A5" s="1" t="s">
        <v>4</v>
      </c>
      <c r="B5" t="s">
        <v>70</v>
      </c>
      <c r="C5" s="18" t="s">
        <v>29</v>
      </c>
      <c r="F5" s="3"/>
    </row>
    <row r="6" spans="1:8" x14ac:dyDescent="0.35">
      <c r="A6" s="1" t="s">
        <v>5</v>
      </c>
      <c r="B6" t="s">
        <v>44</v>
      </c>
      <c r="F6" s="3"/>
    </row>
    <row r="7" spans="1:8" x14ac:dyDescent="0.35">
      <c r="A7" s="1" t="s">
        <v>7</v>
      </c>
      <c r="B7" t="s">
        <v>26</v>
      </c>
      <c r="F7" s="3"/>
    </row>
    <row r="8" spans="1:8" x14ac:dyDescent="0.35">
      <c r="A8" s="1" t="s">
        <v>36</v>
      </c>
      <c r="F8" s="3"/>
    </row>
    <row r="9" spans="1:8" x14ac:dyDescent="0.35">
      <c r="A9" s="1"/>
      <c r="F9" s="3"/>
    </row>
    <row r="10" spans="1:8" x14ac:dyDescent="0.35">
      <c r="A10" s="3"/>
      <c r="B10" s="1"/>
      <c r="D10" s="1" t="s">
        <v>35</v>
      </c>
      <c r="F10" s="3"/>
    </row>
    <row r="11" spans="1:8" x14ac:dyDescent="0.35">
      <c r="A11" s="10" t="s">
        <v>10</v>
      </c>
      <c r="B11" s="10" t="s">
        <v>13</v>
      </c>
      <c r="C11" s="10" t="s">
        <v>0</v>
      </c>
      <c r="D11" s="10" t="s">
        <v>8</v>
      </c>
      <c r="E11" s="10" t="s">
        <v>1</v>
      </c>
      <c r="F11" s="11" t="s">
        <v>9</v>
      </c>
      <c r="G11" s="12" t="s">
        <v>12</v>
      </c>
      <c r="H11" s="10" t="s">
        <v>2</v>
      </c>
    </row>
    <row r="12" spans="1:8" s="43" customFormat="1" x14ac:dyDescent="0.35">
      <c r="A12" s="41">
        <v>1825</v>
      </c>
      <c r="B12" s="41" t="s">
        <v>69</v>
      </c>
      <c r="C12" s="44">
        <v>46168</v>
      </c>
      <c r="D12" s="41"/>
      <c r="E12" s="45">
        <v>11352.9</v>
      </c>
      <c r="F12" s="42">
        <f>E12*9.45%</f>
        <v>1072.8490499999998</v>
      </c>
      <c r="G12" s="42">
        <f>E12-F12</f>
        <v>10280.050950000001</v>
      </c>
      <c r="H12" s="44">
        <v>46183</v>
      </c>
    </row>
    <row r="13" spans="1:8" x14ac:dyDescent="0.35">
      <c r="A13" s="6"/>
      <c r="B13" s="2"/>
      <c r="C13" s="4"/>
      <c r="D13" s="9"/>
      <c r="E13" s="5"/>
      <c r="F13" s="36">
        <f>E13*9.45%</f>
        <v>0</v>
      </c>
      <c r="G13" s="36">
        <f>E13-F13</f>
        <v>0</v>
      </c>
      <c r="H13" s="4"/>
    </row>
    <row r="14" spans="1:8" x14ac:dyDescent="0.35">
      <c r="A14" s="38" t="s">
        <v>28</v>
      </c>
      <c r="B14" s="38"/>
      <c r="C14" s="38"/>
      <c r="D14" s="38"/>
      <c r="E14" s="19">
        <f>SUM(E12:E13)</f>
        <v>11352.9</v>
      </c>
      <c r="F14" s="20">
        <f>SUM(F12:F13)</f>
        <v>1072.8490499999998</v>
      </c>
      <c r="G14" s="21">
        <f>SUM(G12:G13)</f>
        <v>10280.050950000001</v>
      </c>
      <c r="H14" s="23"/>
    </row>
    <row r="21" spans="3:3" x14ac:dyDescent="0.35">
      <c r="C21" s="18"/>
    </row>
  </sheetData>
  <mergeCells count="1">
    <mergeCell ref="A14:D14"/>
  </mergeCells>
  <pageMargins left="0.511811024" right="0.511811024" top="0.78740157499999996" bottom="0.78740157499999996" header="0.31496062000000002" footer="0.31496062000000002"/>
  <headerFooter>
    <oddHeader>&amp;R&amp;"Aptos"&amp;12&amp;K000000 #PÚBLICA&amp;1#_x000D_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0F623E-EF99-4F9D-8796-EA188C90B6B9}">
  <sheetPr>
    <pageSetUpPr fitToPage="1"/>
  </sheetPr>
  <dimension ref="A1:M17"/>
  <sheetViews>
    <sheetView topLeftCell="E1" zoomScale="90" zoomScaleNormal="90" workbookViewId="0">
      <selection activeCell="F13" sqref="F13:L13"/>
    </sheetView>
  </sheetViews>
  <sheetFormatPr defaultRowHeight="14.5" x14ac:dyDescent="0.35"/>
  <cols>
    <col min="1" max="1" width="18.6328125" customWidth="1"/>
    <col min="2" max="2" width="15.453125" customWidth="1"/>
    <col min="3" max="3" width="24.08984375" style="2" customWidth="1"/>
    <col min="4" max="4" width="29.453125" style="2" customWidth="1"/>
    <col min="5" max="5" width="28.08984375" style="2" customWidth="1"/>
    <col min="6" max="6" width="24.90625" style="2" customWidth="1"/>
    <col min="7" max="7" width="20.1796875" style="2" customWidth="1"/>
    <col min="8" max="9" width="19" style="2" customWidth="1"/>
    <col min="10" max="10" width="24.26953125" style="2" bestFit="1" customWidth="1"/>
    <col min="11" max="11" width="20.453125" style="7" customWidth="1"/>
    <col min="12" max="12" width="15.81640625" style="8" customWidth="1"/>
    <col min="13" max="13" width="16.6328125" style="2" customWidth="1"/>
  </cols>
  <sheetData>
    <row r="1" spans="1:13" x14ac:dyDescent="0.35">
      <c r="A1" s="1" t="s">
        <v>3</v>
      </c>
      <c r="B1" s="1"/>
    </row>
    <row r="2" spans="1:13" x14ac:dyDescent="0.35">
      <c r="A2" s="1" t="s">
        <v>16</v>
      </c>
      <c r="B2" t="s">
        <v>42</v>
      </c>
    </row>
    <row r="3" spans="1:13" x14ac:dyDescent="0.35">
      <c r="A3" s="1" t="s">
        <v>6</v>
      </c>
      <c r="B3" t="s">
        <v>43</v>
      </c>
    </row>
    <row r="4" spans="1:13" x14ac:dyDescent="0.35">
      <c r="A4" s="1" t="s">
        <v>14</v>
      </c>
      <c r="B4" t="s">
        <v>55</v>
      </c>
    </row>
    <row r="5" spans="1:13" x14ac:dyDescent="0.35">
      <c r="A5" s="1" t="s">
        <v>5</v>
      </c>
      <c r="B5" t="s">
        <v>44</v>
      </c>
    </row>
    <row r="6" spans="1:13" x14ac:dyDescent="0.35">
      <c r="A6" s="1" t="s">
        <v>15</v>
      </c>
      <c r="B6" t="s">
        <v>52</v>
      </c>
    </row>
    <row r="7" spans="1:13" x14ac:dyDescent="0.35">
      <c r="A7" s="1" t="s">
        <v>7</v>
      </c>
      <c r="B7" t="s">
        <v>37</v>
      </c>
    </row>
    <row r="8" spans="1:13" x14ac:dyDescent="0.35">
      <c r="A8" s="1" t="s">
        <v>32</v>
      </c>
      <c r="B8" s="1"/>
    </row>
    <row r="9" spans="1:13" x14ac:dyDescent="0.35">
      <c r="B9" s="1"/>
    </row>
    <row r="10" spans="1:13" x14ac:dyDescent="0.35">
      <c r="A10" s="3"/>
      <c r="B10" s="3"/>
    </row>
    <row r="11" spans="1:13" x14ac:dyDescent="0.35">
      <c r="A11" s="3"/>
      <c r="B11" s="3"/>
      <c r="E11" s="3" t="s">
        <v>34</v>
      </c>
    </row>
    <row r="12" spans="1:13" x14ac:dyDescent="0.35">
      <c r="A12" s="10" t="s">
        <v>10</v>
      </c>
      <c r="B12" s="10" t="s">
        <v>0</v>
      </c>
      <c r="C12" s="10" t="s">
        <v>18</v>
      </c>
      <c r="D12" s="10" t="s">
        <v>17</v>
      </c>
      <c r="E12" s="10" t="s">
        <v>13</v>
      </c>
      <c r="F12" s="13" t="s">
        <v>1</v>
      </c>
      <c r="G12" s="24" t="s">
        <v>39</v>
      </c>
      <c r="H12" s="13" t="s">
        <v>19</v>
      </c>
      <c r="I12" s="14" t="s">
        <v>48</v>
      </c>
      <c r="J12" s="14" t="s">
        <v>49</v>
      </c>
      <c r="K12" s="14" t="s">
        <v>9</v>
      </c>
      <c r="L12" s="12" t="s">
        <v>12</v>
      </c>
      <c r="M12" s="10" t="s">
        <v>2</v>
      </c>
    </row>
    <row r="13" spans="1:13" x14ac:dyDescent="0.35">
      <c r="A13" s="6"/>
      <c r="B13" s="4"/>
      <c r="F13" s="34">
        <f t="shared" ref="F13" si="0">G13+H13</f>
        <v>0</v>
      </c>
      <c r="G13" s="33"/>
      <c r="H13" s="33"/>
      <c r="I13" s="25"/>
      <c r="J13" s="33">
        <f t="shared" ref="J13" si="1">H13*9.45%</f>
        <v>0</v>
      </c>
      <c r="K13" s="33">
        <f t="shared" ref="K13" si="2">I13+J13</f>
        <v>0</v>
      </c>
      <c r="L13" s="33">
        <f t="shared" ref="L13" si="3">F13-K13</f>
        <v>0</v>
      </c>
      <c r="M13" s="4"/>
    </row>
    <row r="14" spans="1:13" x14ac:dyDescent="0.35">
      <c r="A14" s="6"/>
      <c r="B14" s="4"/>
      <c r="F14" s="34">
        <f t="shared" ref="F14:F16" si="4">G14+H14</f>
        <v>0</v>
      </c>
      <c r="G14" s="33"/>
      <c r="H14" s="33"/>
      <c r="I14" s="25"/>
      <c r="J14" s="33">
        <f t="shared" ref="J14:J16" si="5">H14*9.45%</f>
        <v>0</v>
      </c>
      <c r="K14" s="33">
        <f t="shared" ref="K14:K16" si="6">I14+J14</f>
        <v>0</v>
      </c>
      <c r="L14" s="33">
        <f t="shared" ref="L14:L16" si="7">F14-K14</f>
        <v>0</v>
      </c>
      <c r="M14" s="4"/>
    </row>
    <row r="15" spans="1:13" x14ac:dyDescent="0.35">
      <c r="A15" s="6"/>
      <c r="B15" s="4"/>
      <c r="F15" s="34">
        <f t="shared" si="4"/>
        <v>0</v>
      </c>
      <c r="G15" s="33"/>
      <c r="H15" s="33"/>
      <c r="I15" s="25"/>
      <c r="J15" s="33">
        <f t="shared" si="5"/>
        <v>0</v>
      </c>
      <c r="K15" s="33">
        <f t="shared" si="6"/>
        <v>0</v>
      </c>
      <c r="L15" s="33">
        <f t="shared" si="7"/>
        <v>0</v>
      </c>
      <c r="M15" s="4"/>
    </row>
    <row r="16" spans="1:13" x14ac:dyDescent="0.35">
      <c r="A16" s="6"/>
      <c r="B16" s="4"/>
      <c r="F16" s="34">
        <f t="shared" si="4"/>
        <v>0</v>
      </c>
      <c r="G16" s="33"/>
      <c r="H16" s="33"/>
      <c r="I16" s="25"/>
      <c r="J16" s="33">
        <f t="shared" si="5"/>
        <v>0</v>
      </c>
      <c r="K16" s="33">
        <f t="shared" si="6"/>
        <v>0</v>
      </c>
      <c r="L16" s="33">
        <f t="shared" si="7"/>
        <v>0</v>
      </c>
      <c r="M16" s="4"/>
    </row>
    <row r="17" spans="1:13" x14ac:dyDescent="0.35">
      <c r="A17" s="38" t="s">
        <v>28</v>
      </c>
      <c r="B17" s="38"/>
      <c r="C17" s="38"/>
      <c r="D17" s="38"/>
      <c r="E17" s="38"/>
      <c r="F17" s="19">
        <f>SUM(F13:F16)</f>
        <v>0</v>
      </c>
      <c r="G17" s="19">
        <f t="shared" ref="G17:J17" si="8">SUM(G13:G16)</f>
        <v>0</v>
      </c>
      <c r="H17" s="19">
        <f t="shared" si="8"/>
        <v>0</v>
      </c>
      <c r="I17" s="20">
        <f t="shared" si="8"/>
        <v>0</v>
      </c>
      <c r="J17" s="20">
        <f t="shared" si="8"/>
        <v>0</v>
      </c>
      <c r="K17" s="20">
        <f>SUM(K13:K16)</f>
        <v>0</v>
      </c>
      <c r="L17" s="21">
        <f>SUM(L13:L16)</f>
        <v>0</v>
      </c>
      <c r="M17" s="22"/>
    </row>
  </sheetData>
  <mergeCells count="1">
    <mergeCell ref="A17:E17"/>
  </mergeCells>
  <pageMargins left="0.511811024" right="0.511811024" top="0.78740157499999996" bottom="0.78740157499999996" header="0.31496062000000002" footer="0.31496062000000002"/>
  <pageSetup paperSize="9" scale="64" fitToHeight="0" orientation="landscape" r:id="rId1"/>
  <headerFooter>
    <oddHeader>&amp;R&amp;"Aptos"&amp;12&amp;K000000 #PÚBLICA&amp;1#_x000D_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BA23BC-A75C-4F6B-8DD3-19AEF4FB4787}">
  <dimension ref="A1:M17"/>
  <sheetViews>
    <sheetView topLeftCell="E1" workbookViewId="0">
      <selection activeCell="F12" sqref="F12:L13"/>
    </sheetView>
  </sheetViews>
  <sheetFormatPr defaultRowHeight="14.5" x14ac:dyDescent="0.35"/>
  <cols>
    <col min="1" max="2" width="20.08984375" customWidth="1"/>
    <col min="3" max="3" width="23.81640625" customWidth="1"/>
    <col min="4" max="4" width="26.1796875" customWidth="1"/>
    <col min="5" max="5" width="25.453125" customWidth="1"/>
    <col min="6" max="6" width="23.1796875" customWidth="1"/>
    <col min="7" max="7" width="21.453125" bestFit="1" customWidth="1"/>
    <col min="8" max="10" width="18" customWidth="1"/>
    <col min="11" max="11" width="19.81640625" customWidth="1"/>
    <col min="12" max="12" width="15.6328125" customWidth="1"/>
    <col min="13" max="13" width="16.6328125" customWidth="1"/>
  </cols>
  <sheetData>
    <row r="1" spans="1:13" x14ac:dyDescent="0.35">
      <c r="A1" s="1" t="s">
        <v>3</v>
      </c>
      <c r="B1" s="1"/>
    </row>
    <row r="2" spans="1:13" x14ac:dyDescent="0.35">
      <c r="A2" s="1" t="s">
        <v>16</v>
      </c>
      <c r="B2" t="s">
        <v>42</v>
      </c>
    </row>
    <row r="3" spans="1:13" x14ac:dyDescent="0.35">
      <c r="A3" s="1" t="s">
        <v>6</v>
      </c>
      <c r="B3" t="s">
        <v>43</v>
      </c>
    </row>
    <row r="4" spans="1:13" x14ac:dyDescent="0.35">
      <c r="A4" s="1" t="s">
        <v>14</v>
      </c>
      <c r="B4" t="s">
        <v>55</v>
      </c>
    </row>
    <row r="5" spans="1:13" x14ac:dyDescent="0.35">
      <c r="A5" s="1" t="s">
        <v>5</v>
      </c>
      <c r="B5" t="s">
        <v>44</v>
      </c>
    </row>
    <row r="6" spans="1:13" x14ac:dyDescent="0.35">
      <c r="A6" s="1" t="s">
        <v>15</v>
      </c>
      <c r="B6" t="s">
        <v>52</v>
      </c>
    </row>
    <row r="7" spans="1:13" x14ac:dyDescent="0.35">
      <c r="A7" s="1" t="s">
        <v>7</v>
      </c>
      <c r="B7" t="s">
        <v>33</v>
      </c>
    </row>
    <row r="8" spans="1:13" x14ac:dyDescent="0.35">
      <c r="A8" s="1" t="s">
        <v>32</v>
      </c>
    </row>
    <row r="9" spans="1:13" x14ac:dyDescent="0.35">
      <c r="A9" s="1"/>
    </row>
    <row r="10" spans="1:13" x14ac:dyDescent="0.35">
      <c r="E10" s="1" t="s">
        <v>21</v>
      </c>
    </row>
    <row r="11" spans="1:13" x14ac:dyDescent="0.35">
      <c r="A11" s="10" t="s">
        <v>10</v>
      </c>
      <c r="B11" s="10" t="s">
        <v>0</v>
      </c>
      <c r="C11" s="10" t="s">
        <v>11</v>
      </c>
      <c r="D11" s="10" t="s">
        <v>17</v>
      </c>
      <c r="E11" s="10" t="s">
        <v>13</v>
      </c>
      <c r="F11" s="13" t="s">
        <v>1</v>
      </c>
      <c r="G11" s="24" t="s">
        <v>38</v>
      </c>
      <c r="H11" s="13" t="s">
        <v>41</v>
      </c>
      <c r="I11" s="14" t="s">
        <v>50</v>
      </c>
      <c r="J11" s="14" t="s">
        <v>51</v>
      </c>
      <c r="K11" s="14" t="s">
        <v>9</v>
      </c>
      <c r="L11" s="12" t="s">
        <v>12</v>
      </c>
      <c r="M11" s="10" t="s">
        <v>2</v>
      </c>
    </row>
    <row r="12" spans="1:13" x14ac:dyDescent="0.35">
      <c r="F12" s="34">
        <f t="shared" ref="F12" si="0">G12+H12</f>
        <v>0</v>
      </c>
      <c r="G12" s="33"/>
      <c r="H12" s="33"/>
      <c r="I12" s="25"/>
      <c r="J12" s="33">
        <f t="shared" ref="J12" si="1">H12*9.45%</f>
        <v>0</v>
      </c>
      <c r="K12" s="33">
        <f t="shared" ref="K12" si="2">I12+J12</f>
        <v>0</v>
      </c>
      <c r="L12" s="33">
        <f t="shared" ref="L12" si="3">F12-K12</f>
        <v>0</v>
      </c>
    </row>
    <row r="13" spans="1:13" x14ac:dyDescent="0.35">
      <c r="F13" s="34">
        <f t="shared" ref="F13" si="4">G13+H13</f>
        <v>0</v>
      </c>
      <c r="G13" s="33"/>
      <c r="H13" s="33"/>
      <c r="I13" s="25"/>
      <c r="J13" s="33">
        <f t="shared" ref="J13" si="5">H13*9.45%</f>
        <v>0</v>
      </c>
      <c r="K13" s="33">
        <f t="shared" ref="K13" si="6">I13+J13</f>
        <v>0</v>
      </c>
      <c r="L13" s="33">
        <f t="shared" ref="L13" si="7">F13-K13</f>
        <v>0</v>
      </c>
    </row>
    <row r="14" spans="1:13" x14ac:dyDescent="0.35">
      <c r="A14" s="38" t="s">
        <v>28</v>
      </c>
      <c r="B14" s="38"/>
      <c r="C14" s="38"/>
      <c r="D14" s="38"/>
      <c r="E14" s="38"/>
      <c r="F14" s="19">
        <f>SUM(F12:F13)</f>
        <v>0</v>
      </c>
      <c r="G14" s="19">
        <f t="shared" ref="G14:H14" si="8">SUM(G12:G13)</f>
        <v>0</v>
      </c>
      <c r="H14" s="19">
        <f t="shared" si="8"/>
        <v>0</v>
      </c>
      <c r="I14" s="20">
        <f t="shared" ref="I14:J14" si="9">SUM(I12:I13)</f>
        <v>0</v>
      </c>
      <c r="J14" s="20">
        <f t="shared" si="9"/>
        <v>0</v>
      </c>
      <c r="K14" s="20">
        <f>SUM(K12:K13)</f>
        <v>0</v>
      </c>
      <c r="L14" s="21">
        <f>SUM(L12:L13)</f>
        <v>0</v>
      </c>
      <c r="M14" s="22"/>
    </row>
    <row r="15" spans="1:13" x14ac:dyDescent="0.35">
      <c r="K15" s="16"/>
      <c r="L15" s="17"/>
    </row>
    <row r="16" spans="1:13" x14ac:dyDescent="0.35">
      <c r="K16" s="16"/>
      <c r="L16" s="17"/>
    </row>
    <row r="17" spans="11:12" x14ac:dyDescent="0.35">
      <c r="K17" s="16"/>
      <c r="L17" s="17"/>
    </row>
  </sheetData>
  <mergeCells count="1">
    <mergeCell ref="A14:E14"/>
  </mergeCells>
  <pageMargins left="0.511811024" right="0.511811024" top="0.78740157499999996" bottom="0.78740157499999996" header="0.31496062000000002" footer="0.31496062000000002"/>
  <headerFooter>
    <oddHeader>&amp;R&amp;"Aptos"&amp;12&amp;K000000 #PÚBLICA&amp;1#_x000D_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B4E6C3-74DF-4FCA-A8C6-5D93189035A9}">
  <dimension ref="A1:H21"/>
  <sheetViews>
    <sheetView workbookViewId="0">
      <selection activeCell="F12" sqref="F12:G13"/>
    </sheetView>
  </sheetViews>
  <sheetFormatPr defaultRowHeight="14.5" x14ac:dyDescent="0.35"/>
  <cols>
    <col min="1" max="1" width="20.81640625" customWidth="1"/>
    <col min="2" max="2" width="31.6328125" bestFit="1" customWidth="1"/>
    <col min="3" max="3" width="28.1796875" customWidth="1"/>
    <col min="4" max="4" width="20.81640625" bestFit="1" customWidth="1"/>
    <col min="5" max="5" width="21.453125" bestFit="1" customWidth="1"/>
    <col min="6" max="6" width="16.6328125" bestFit="1" customWidth="1"/>
    <col min="7" max="7" width="15.6328125" customWidth="1"/>
    <col min="8" max="8" width="23.36328125" customWidth="1"/>
    <col min="9" max="9" width="18.1796875" customWidth="1"/>
    <col min="10" max="10" width="13.36328125" customWidth="1"/>
    <col min="11" max="11" width="13" customWidth="1"/>
  </cols>
  <sheetData>
    <row r="1" spans="1:8" x14ac:dyDescent="0.35">
      <c r="A1" s="1" t="s">
        <v>3</v>
      </c>
      <c r="B1" s="1"/>
    </row>
    <row r="2" spans="1:8" x14ac:dyDescent="0.35">
      <c r="A2" s="1" t="s">
        <v>16</v>
      </c>
      <c r="B2" t="s">
        <v>42</v>
      </c>
    </row>
    <row r="3" spans="1:8" x14ac:dyDescent="0.35">
      <c r="A3" s="1" t="s">
        <v>6</v>
      </c>
      <c r="B3" t="s">
        <v>43</v>
      </c>
      <c r="F3" s="3"/>
    </row>
    <row r="4" spans="1:8" x14ac:dyDescent="0.35">
      <c r="A4" s="1" t="s">
        <v>25</v>
      </c>
      <c r="B4" t="s">
        <v>46</v>
      </c>
      <c r="F4" s="3"/>
    </row>
    <row r="5" spans="1:8" x14ac:dyDescent="0.35">
      <c r="A5" s="1" t="s">
        <v>4</v>
      </c>
      <c r="B5" t="s">
        <v>55</v>
      </c>
      <c r="C5" s="18" t="s">
        <v>29</v>
      </c>
      <c r="F5" s="3"/>
    </row>
    <row r="6" spans="1:8" x14ac:dyDescent="0.35">
      <c r="A6" s="1" t="s">
        <v>5</v>
      </c>
      <c r="B6" t="s">
        <v>44</v>
      </c>
      <c r="F6" s="3"/>
    </row>
    <row r="7" spans="1:8" x14ac:dyDescent="0.35">
      <c r="A7" s="1" t="s">
        <v>7</v>
      </c>
      <c r="B7" t="s">
        <v>26</v>
      </c>
      <c r="F7" s="3"/>
    </row>
    <row r="8" spans="1:8" x14ac:dyDescent="0.35">
      <c r="A8" s="1" t="s">
        <v>36</v>
      </c>
      <c r="F8" s="3"/>
    </row>
    <row r="9" spans="1:8" x14ac:dyDescent="0.35">
      <c r="A9" s="1"/>
      <c r="F9" s="3"/>
    </row>
    <row r="10" spans="1:8" x14ac:dyDescent="0.35">
      <c r="A10" s="3"/>
      <c r="B10" s="1"/>
      <c r="D10" s="1" t="s">
        <v>35</v>
      </c>
      <c r="F10" s="3"/>
    </row>
    <row r="11" spans="1:8" x14ac:dyDescent="0.35">
      <c r="A11" s="10" t="s">
        <v>10</v>
      </c>
      <c r="B11" s="10" t="s">
        <v>13</v>
      </c>
      <c r="C11" s="10" t="s">
        <v>0</v>
      </c>
      <c r="D11" s="10" t="s">
        <v>8</v>
      </c>
      <c r="E11" s="10" t="s">
        <v>1</v>
      </c>
      <c r="F11" s="11" t="s">
        <v>9</v>
      </c>
      <c r="G11" s="12" t="s">
        <v>12</v>
      </c>
      <c r="H11" s="10" t="s">
        <v>2</v>
      </c>
    </row>
    <row r="12" spans="1:8" x14ac:dyDescent="0.35">
      <c r="A12" s="3"/>
      <c r="B12" s="3"/>
      <c r="C12" s="3"/>
      <c r="D12" s="3"/>
      <c r="E12" s="3"/>
      <c r="F12" s="36">
        <f>E12*9.45%</f>
        <v>0</v>
      </c>
      <c r="G12" s="36">
        <f>E12-F12</f>
        <v>0</v>
      </c>
      <c r="H12" s="3"/>
    </row>
    <row r="13" spans="1:8" x14ac:dyDescent="0.35">
      <c r="A13" s="6"/>
      <c r="B13" s="2"/>
      <c r="C13" s="4"/>
      <c r="D13" s="9"/>
      <c r="E13" s="5"/>
      <c r="F13" s="36">
        <f>E13*9.45%</f>
        <v>0</v>
      </c>
      <c r="G13" s="36">
        <f>E13-F13</f>
        <v>0</v>
      </c>
      <c r="H13" s="4"/>
    </row>
    <row r="14" spans="1:8" x14ac:dyDescent="0.35">
      <c r="A14" s="38" t="s">
        <v>28</v>
      </c>
      <c r="B14" s="38"/>
      <c r="C14" s="38"/>
      <c r="D14" s="38"/>
      <c r="E14" s="19">
        <f>SUM(E12:E13)</f>
        <v>0</v>
      </c>
      <c r="F14" s="20">
        <f>SUM(F12:F13)</f>
        <v>0</v>
      </c>
      <c r="G14" s="21">
        <f>SUM(G12:G13)</f>
        <v>0</v>
      </c>
      <c r="H14" s="23"/>
    </row>
    <row r="21" spans="3:3" x14ac:dyDescent="0.35">
      <c r="C21" s="18"/>
    </row>
  </sheetData>
  <mergeCells count="1">
    <mergeCell ref="A14:D14"/>
  </mergeCells>
  <pageMargins left="0.511811024" right="0.511811024" top="0.78740157499999996" bottom="0.78740157499999996" header="0.31496062000000002" footer="0.31496062000000002"/>
  <headerFooter>
    <oddHeader>&amp;R&amp;"Aptos"&amp;12&amp;K000000 #PÚBLICA&amp;1#_x000D_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E31C78-553C-4248-8390-8410564468C9}">
  <sheetPr>
    <pageSetUpPr fitToPage="1"/>
  </sheetPr>
  <dimension ref="A1:M18"/>
  <sheetViews>
    <sheetView zoomScale="90" zoomScaleNormal="90" workbookViewId="0">
      <selection activeCell="D18" sqref="A18:XFD27"/>
    </sheetView>
  </sheetViews>
  <sheetFormatPr defaultRowHeight="14.5" x14ac:dyDescent="0.35"/>
  <cols>
    <col min="1" max="1" width="19.36328125" customWidth="1"/>
    <col min="2" max="2" width="16.36328125" customWidth="1"/>
    <col min="3" max="3" width="44.08984375" style="2" bestFit="1" customWidth="1"/>
    <col min="4" max="4" width="17.453125" style="2" bestFit="1" customWidth="1"/>
    <col min="5" max="5" width="30.90625" style="2" customWidth="1"/>
    <col min="6" max="6" width="21.7265625" style="2" bestFit="1" customWidth="1"/>
    <col min="7" max="7" width="17.453125" style="2" bestFit="1" customWidth="1"/>
    <col min="8" max="8" width="17.453125" style="2" customWidth="1"/>
    <col min="9" max="9" width="14.453125" style="2" bestFit="1" customWidth="1"/>
    <col min="10" max="10" width="24.26953125" style="2" bestFit="1" customWidth="1"/>
    <col min="11" max="11" width="16.54296875" style="7" bestFit="1" customWidth="1"/>
    <col min="12" max="12" width="16.54296875" style="8" bestFit="1" customWidth="1"/>
    <col min="13" max="13" width="14.90625" style="2" bestFit="1" customWidth="1"/>
  </cols>
  <sheetData>
    <row r="1" spans="1:13" x14ac:dyDescent="0.35">
      <c r="A1" s="1" t="s">
        <v>3</v>
      </c>
      <c r="B1" s="1"/>
    </row>
    <row r="2" spans="1:13" x14ac:dyDescent="0.35">
      <c r="A2" s="1" t="s">
        <v>16</v>
      </c>
      <c r="B2" t="s">
        <v>42</v>
      </c>
    </row>
    <row r="3" spans="1:13" x14ac:dyDescent="0.35">
      <c r="A3" s="1" t="s">
        <v>6</v>
      </c>
      <c r="B3" t="s">
        <v>43</v>
      </c>
    </row>
    <row r="4" spans="1:13" x14ac:dyDescent="0.35">
      <c r="A4" s="1" t="s">
        <v>14</v>
      </c>
      <c r="B4" t="s">
        <v>53</v>
      </c>
    </row>
    <row r="5" spans="1:13" x14ac:dyDescent="0.35">
      <c r="A5" s="1" t="s">
        <v>5</v>
      </c>
      <c r="B5" t="s">
        <v>44</v>
      </c>
    </row>
    <row r="6" spans="1:13" x14ac:dyDescent="0.35">
      <c r="A6" s="1" t="s">
        <v>15</v>
      </c>
      <c r="B6" t="s">
        <v>52</v>
      </c>
    </row>
    <row r="7" spans="1:13" x14ac:dyDescent="0.35">
      <c r="A7" s="1" t="s">
        <v>7</v>
      </c>
      <c r="B7" t="s">
        <v>37</v>
      </c>
    </row>
    <row r="8" spans="1:13" x14ac:dyDescent="0.35">
      <c r="A8" s="1" t="s">
        <v>32</v>
      </c>
      <c r="B8" s="1"/>
    </row>
    <row r="9" spans="1:13" x14ac:dyDescent="0.35">
      <c r="B9" s="1"/>
    </row>
    <row r="10" spans="1:13" x14ac:dyDescent="0.35">
      <c r="A10" s="3"/>
      <c r="B10" s="3"/>
    </row>
    <row r="11" spans="1:13" x14ac:dyDescent="0.35">
      <c r="A11" s="3"/>
      <c r="B11" s="3"/>
      <c r="E11" s="3" t="s">
        <v>34</v>
      </c>
    </row>
    <row r="12" spans="1:13" x14ac:dyDescent="0.35">
      <c r="A12" s="10" t="s">
        <v>10</v>
      </c>
      <c r="B12" s="10" t="s">
        <v>0</v>
      </c>
      <c r="C12" s="10" t="s">
        <v>18</v>
      </c>
      <c r="D12" s="10" t="s">
        <v>17</v>
      </c>
      <c r="E12" s="10" t="s">
        <v>13</v>
      </c>
      <c r="F12" s="13" t="s">
        <v>1</v>
      </c>
      <c r="G12" s="24" t="s">
        <v>40</v>
      </c>
      <c r="H12" s="13" t="s">
        <v>47</v>
      </c>
      <c r="I12" s="14" t="s">
        <v>48</v>
      </c>
      <c r="J12" s="14" t="s">
        <v>49</v>
      </c>
      <c r="K12" s="14" t="s">
        <v>9</v>
      </c>
      <c r="L12" s="12" t="s">
        <v>12</v>
      </c>
      <c r="M12" s="10" t="s">
        <v>2</v>
      </c>
    </row>
    <row r="13" spans="1:13" x14ac:dyDescent="0.35">
      <c r="B13" s="35"/>
      <c r="C13"/>
      <c r="D13"/>
      <c r="F13" s="34">
        <f t="shared" ref="F13" si="0">G13+H13</f>
        <v>0</v>
      </c>
      <c r="G13" s="33"/>
      <c r="H13" s="33"/>
      <c r="I13" s="25"/>
      <c r="J13" s="33">
        <f t="shared" ref="J13" si="1">H13*9.45%</f>
        <v>0</v>
      </c>
      <c r="K13" s="33">
        <f t="shared" ref="K13" si="2">I13+J13</f>
        <v>0</v>
      </c>
      <c r="L13" s="33">
        <f t="shared" ref="L13" si="3">F13-K13</f>
        <v>0</v>
      </c>
      <c r="M13" s="35"/>
    </row>
    <row r="14" spans="1:13" x14ac:dyDescent="0.35">
      <c r="B14" s="35"/>
      <c r="C14"/>
      <c r="D14"/>
      <c r="F14" s="34">
        <f t="shared" ref="F14:F17" si="4">G14+H14</f>
        <v>0</v>
      </c>
      <c r="G14" s="33"/>
      <c r="H14" s="33"/>
      <c r="I14" s="25"/>
      <c r="J14" s="33">
        <f t="shared" ref="J14:J17" si="5">H14*9.45%</f>
        <v>0</v>
      </c>
      <c r="K14" s="33">
        <f t="shared" ref="K14:K17" si="6">I14+J14</f>
        <v>0</v>
      </c>
      <c r="L14" s="33">
        <f t="shared" ref="L14:L17" si="7">F14-K14</f>
        <v>0</v>
      </c>
      <c r="M14" s="35"/>
    </row>
    <row r="15" spans="1:13" x14ac:dyDescent="0.35">
      <c r="B15" s="35"/>
      <c r="C15"/>
      <c r="D15"/>
      <c r="F15" s="34">
        <f t="shared" si="4"/>
        <v>0</v>
      </c>
      <c r="G15" s="33"/>
      <c r="H15" s="33"/>
      <c r="I15" s="25"/>
      <c r="J15" s="33">
        <f t="shared" si="5"/>
        <v>0</v>
      </c>
      <c r="K15" s="33">
        <f t="shared" si="6"/>
        <v>0</v>
      </c>
      <c r="L15" s="33">
        <f t="shared" si="7"/>
        <v>0</v>
      </c>
      <c r="M15" s="35"/>
    </row>
    <row r="16" spans="1:13" x14ac:dyDescent="0.35">
      <c r="B16" s="35"/>
      <c r="C16"/>
      <c r="D16"/>
      <c r="F16" s="34">
        <f t="shared" si="4"/>
        <v>0</v>
      </c>
      <c r="G16" s="33"/>
      <c r="H16" s="33"/>
      <c r="I16" s="25"/>
      <c r="J16" s="33">
        <f t="shared" si="5"/>
        <v>0</v>
      </c>
      <c r="K16" s="33">
        <f t="shared" si="6"/>
        <v>0</v>
      </c>
      <c r="L16" s="33">
        <f t="shared" si="7"/>
        <v>0</v>
      </c>
      <c r="M16" s="35"/>
    </row>
    <row r="17" spans="1:13" x14ac:dyDescent="0.35">
      <c r="B17" s="35"/>
      <c r="C17"/>
      <c r="D17"/>
      <c r="F17" s="34">
        <f t="shared" si="4"/>
        <v>0</v>
      </c>
      <c r="G17" s="33"/>
      <c r="H17" s="33"/>
      <c r="I17" s="25"/>
      <c r="J17" s="33">
        <f t="shared" si="5"/>
        <v>0</v>
      </c>
      <c r="K17" s="33">
        <f t="shared" si="6"/>
        <v>0</v>
      </c>
      <c r="L17" s="33">
        <f t="shared" si="7"/>
        <v>0</v>
      </c>
      <c r="M17" s="35"/>
    </row>
    <row r="18" spans="1:13" x14ac:dyDescent="0.35">
      <c r="A18" s="28"/>
      <c r="B18" s="28"/>
      <c r="C18" s="28" t="s">
        <v>28</v>
      </c>
      <c r="D18" s="28"/>
      <c r="E18" s="28"/>
      <c r="F18" s="19">
        <f t="shared" ref="F18:L18" si="8">SUM(F13:F17)</f>
        <v>0</v>
      </c>
      <c r="G18" s="19">
        <f t="shared" si="8"/>
        <v>0</v>
      </c>
      <c r="H18" s="19">
        <f t="shared" si="8"/>
        <v>0</v>
      </c>
      <c r="I18" s="20">
        <f t="shared" si="8"/>
        <v>0</v>
      </c>
      <c r="J18" s="20">
        <f t="shared" si="8"/>
        <v>0</v>
      </c>
      <c r="K18" s="20">
        <f t="shared" si="8"/>
        <v>0</v>
      </c>
      <c r="L18" s="27">
        <f t="shared" si="8"/>
        <v>0</v>
      </c>
      <c r="M18" s="22"/>
    </row>
  </sheetData>
  <autoFilter ref="A12:M18" xr:uid="{ECBDE26E-E88D-4887-BDB7-A5C3CB4146E6}">
    <sortState xmlns:xlrd2="http://schemas.microsoft.com/office/spreadsheetml/2017/richdata2" ref="A13:M18">
      <sortCondition ref="M12:M18"/>
    </sortState>
  </autoFilter>
  <sortState xmlns:xlrd2="http://schemas.microsoft.com/office/spreadsheetml/2017/richdata2" ref="A13:M17">
    <sortCondition ref="M13:M17"/>
    <sortCondition ref="A13:A17"/>
  </sortState>
  <pageMargins left="0.511811024" right="0.511811024" top="0.78740157499999996" bottom="0.78740157499999996" header="0.31496062000000002" footer="0.31496062000000002"/>
  <pageSetup paperSize="9" scale="64" fitToHeight="0" orientation="landscape" r:id="rId1"/>
  <headerFooter>
    <oddHeader>&amp;R&amp;"Aptos"&amp;12&amp;K000000 #PÚBLICA&amp;1#_x000D_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AA71FA-21E2-47CB-B081-0E493AC9EF90}">
  <dimension ref="A1:M22"/>
  <sheetViews>
    <sheetView topLeftCell="E1" zoomScale="90" zoomScaleNormal="90" workbookViewId="0">
      <selection activeCell="F12" sqref="F12:L12"/>
    </sheetView>
  </sheetViews>
  <sheetFormatPr defaultRowHeight="14.5" x14ac:dyDescent="0.35"/>
  <cols>
    <col min="1" max="2" width="20.08984375" customWidth="1"/>
    <col min="3" max="3" width="31.54296875" customWidth="1"/>
    <col min="4" max="4" width="26.1796875" customWidth="1"/>
    <col min="5" max="5" width="33.81640625" customWidth="1"/>
    <col min="6" max="6" width="23.1796875" customWidth="1"/>
    <col min="7" max="7" width="21.453125" bestFit="1" customWidth="1"/>
    <col min="8" max="8" width="17.7265625" bestFit="1" customWidth="1"/>
    <col min="9" max="9" width="18" bestFit="1" customWidth="1"/>
    <col min="10" max="10" width="17.26953125" customWidth="1"/>
    <col min="11" max="11" width="19.81640625" customWidth="1"/>
    <col min="12" max="12" width="15.6328125" customWidth="1"/>
    <col min="13" max="13" width="16.6328125" customWidth="1"/>
  </cols>
  <sheetData>
    <row r="1" spans="1:13" x14ac:dyDescent="0.35">
      <c r="A1" s="1" t="s">
        <v>3</v>
      </c>
      <c r="B1" s="1"/>
    </row>
    <row r="2" spans="1:13" x14ac:dyDescent="0.35">
      <c r="A2" s="1" t="s">
        <v>16</v>
      </c>
      <c r="B2" t="s">
        <v>42</v>
      </c>
    </row>
    <row r="3" spans="1:13" x14ac:dyDescent="0.35">
      <c r="A3" s="1" t="s">
        <v>6</v>
      </c>
      <c r="B3" t="s">
        <v>43</v>
      </c>
    </row>
    <row r="4" spans="1:13" x14ac:dyDescent="0.35">
      <c r="A4" s="1" t="s">
        <v>14</v>
      </c>
      <c r="B4" t="s">
        <v>53</v>
      </c>
    </row>
    <row r="5" spans="1:13" x14ac:dyDescent="0.35">
      <c r="A5" s="1" t="s">
        <v>5</v>
      </c>
      <c r="B5" t="s">
        <v>44</v>
      </c>
    </row>
    <row r="6" spans="1:13" x14ac:dyDescent="0.35">
      <c r="A6" s="1" t="s">
        <v>15</v>
      </c>
      <c r="B6" t="s">
        <v>52</v>
      </c>
    </row>
    <row r="7" spans="1:13" x14ac:dyDescent="0.35">
      <c r="A7" s="1" t="s">
        <v>7</v>
      </c>
      <c r="B7" t="s">
        <v>33</v>
      </c>
    </row>
    <row r="8" spans="1:13" x14ac:dyDescent="0.35">
      <c r="A8" s="1" t="s">
        <v>32</v>
      </c>
    </row>
    <row r="9" spans="1:13" x14ac:dyDescent="0.35">
      <c r="A9" s="1"/>
    </row>
    <row r="10" spans="1:13" x14ac:dyDescent="0.35">
      <c r="E10" s="1" t="s">
        <v>21</v>
      </c>
    </row>
    <row r="11" spans="1:13" x14ac:dyDescent="0.35">
      <c r="A11" s="10" t="s">
        <v>10</v>
      </c>
      <c r="B11" s="10" t="s">
        <v>0</v>
      </c>
      <c r="C11" s="10" t="s">
        <v>11</v>
      </c>
      <c r="D11" s="10" t="s">
        <v>17</v>
      </c>
      <c r="E11" s="10" t="s">
        <v>13</v>
      </c>
      <c r="F11" s="13" t="s">
        <v>1</v>
      </c>
      <c r="G11" s="24" t="s">
        <v>38</v>
      </c>
      <c r="H11" s="13" t="s">
        <v>41</v>
      </c>
      <c r="I11" s="14" t="s">
        <v>50</v>
      </c>
      <c r="J11" s="14" t="s">
        <v>51</v>
      </c>
      <c r="K11" s="14" t="s">
        <v>9</v>
      </c>
      <c r="L11" s="12" t="s">
        <v>12</v>
      </c>
      <c r="M11" s="10" t="s">
        <v>2</v>
      </c>
    </row>
    <row r="12" spans="1:13" x14ac:dyDescent="0.35">
      <c r="B12" s="32"/>
      <c r="F12" s="34">
        <f t="shared" ref="F12" si="0">G12+H12</f>
        <v>0</v>
      </c>
      <c r="G12" s="33"/>
      <c r="H12" s="33"/>
      <c r="I12" s="25"/>
      <c r="J12" s="33">
        <f t="shared" ref="J12" si="1">H12*9.45%</f>
        <v>0</v>
      </c>
      <c r="K12" s="33">
        <f t="shared" ref="K12" si="2">I12+J12</f>
        <v>0</v>
      </c>
      <c r="L12" s="33">
        <f t="shared" ref="L12" si="3">F12-K12</f>
        <v>0</v>
      </c>
      <c r="M12" s="32"/>
    </row>
    <row r="13" spans="1:13" x14ac:dyDescent="0.35">
      <c r="B13" s="32"/>
      <c r="F13" s="34">
        <f t="shared" ref="F13:F18" si="4">G13+H13</f>
        <v>0</v>
      </c>
      <c r="G13" s="33"/>
      <c r="H13" s="33"/>
      <c r="I13" s="25"/>
      <c r="J13" s="33">
        <f t="shared" ref="J13:J18" si="5">H13*9.45%</f>
        <v>0</v>
      </c>
      <c r="K13" s="33">
        <f t="shared" ref="K13:K18" si="6">I13+J13</f>
        <v>0</v>
      </c>
      <c r="L13" s="33">
        <f t="shared" ref="L13:L18" si="7">F13-K13</f>
        <v>0</v>
      </c>
      <c r="M13" s="32"/>
    </row>
    <row r="14" spans="1:13" x14ac:dyDescent="0.35">
      <c r="B14" s="32"/>
      <c r="F14" s="34">
        <f t="shared" si="4"/>
        <v>0</v>
      </c>
      <c r="G14" s="33"/>
      <c r="H14" s="33"/>
      <c r="I14" s="25"/>
      <c r="J14" s="33">
        <f t="shared" si="5"/>
        <v>0</v>
      </c>
      <c r="K14" s="33">
        <f t="shared" si="6"/>
        <v>0</v>
      </c>
      <c r="L14" s="33">
        <f t="shared" si="7"/>
        <v>0</v>
      </c>
      <c r="M14" s="32"/>
    </row>
    <row r="15" spans="1:13" x14ac:dyDescent="0.35">
      <c r="B15" s="32"/>
      <c r="F15" s="34">
        <f t="shared" si="4"/>
        <v>0</v>
      </c>
      <c r="G15" s="33"/>
      <c r="H15" s="33"/>
      <c r="I15" s="25"/>
      <c r="J15" s="33">
        <f t="shared" si="5"/>
        <v>0</v>
      </c>
      <c r="K15" s="33">
        <f t="shared" si="6"/>
        <v>0</v>
      </c>
      <c r="L15" s="33">
        <f t="shared" si="7"/>
        <v>0</v>
      </c>
      <c r="M15" s="32"/>
    </row>
    <row r="16" spans="1:13" x14ac:dyDescent="0.35">
      <c r="B16" s="32"/>
      <c r="F16" s="34">
        <f t="shared" si="4"/>
        <v>0</v>
      </c>
      <c r="G16" s="33"/>
      <c r="H16" s="33"/>
      <c r="I16" s="25"/>
      <c r="J16" s="33">
        <f t="shared" si="5"/>
        <v>0</v>
      </c>
      <c r="K16" s="33">
        <f t="shared" si="6"/>
        <v>0</v>
      </c>
      <c r="L16" s="33">
        <f t="shared" si="7"/>
        <v>0</v>
      </c>
      <c r="M16" s="32"/>
    </row>
    <row r="17" spans="1:13" x14ac:dyDescent="0.35">
      <c r="B17" s="32"/>
      <c r="F17" s="34">
        <f t="shared" si="4"/>
        <v>0</v>
      </c>
      <c r="G17" s="33"/>
      <c r="H17" s="33"/>
      <c r="I17" s="25"/>
      <c r="J17" s="33">
        <f t="shared" si="5"/>
        <v>0</v>
      </c>
      <c r="K17" s="33">
        <f t="shared" si="6"/>
        <v>0</v>
      </c>
      <c r="L17" s="33">
        <f t="shared" si="7"/>
        <v>0</v>
      </c>
      <c r="M17" s="32"/>
    </row>
    <row r="18" spans="1:13" x14ac:dyDescent="0.35">
      <c r="B18" s="32"/>
      <c r="F18" s="34">
        <f t="shared" si="4"/>
        <v>0</v>
      </c>
      <c r="G18" s="33"/>
      <c r="H18" s="33"/>
      <c r="I18" s="25"/>
      <c r="J18" s="33">
        <f t="shared" si="5"/>
        <v>0</v>
      </c>
      <c r="K18" s="33">
        <f t="shared" si="6"/>
        <v>0</v>
      </c>
      <c r="L18" s="33">
        <f t="shared" si="7"/>
        <v>0</v>
      </c>
      <c r="M18" s="32"/>
    </row>
    <row r="19" spans="1:13" x14ac:dyDescent="0.35">
      <c r="A19" s="28"/>
      <c r="B19" s="28"/>
      <c r="C19" s="28" t="s">
        <v>28</v>
      </c>
      <c r="D19" s="28"/>
      <c r="E19" s="28"/>
      <c r="F19" s="19">
        <f t="shared" ref="F19:L19" si="8">SUM(F12:F18)</f>
        <v>0</v>
      </c>
      <c r="G19" s="19">
        <f t="shared" si="8"/>
        <v>0</v>
      </c>
      <c r="H19" s="19">
        <f t="shared" si="8"/>
        <v>0</v>
      </c>
      <c r="I19" s="20">
        <f t="shared" si="8"/>
        <v>0</v>
      </c>
      <c r="J19" s="20">
        <f t="shared" si="8"/>
        <v>0</v>
      </c>
      <c r="K19" s="20">
        <f t="shared" si="8"/>
        <v>0</v>
      </c>
      <c r="L19" s="21">
        <f t="shared" si="8"/>
        <v>0</v>
      </c>
      <c r="M19" s="22"/>
    </row>
    <row r="20" spans="1:13" x14ac:dyDescent="0.35">
      <c r="K20" s="16"/>
      <c r="L20" s="17"/>
    </row>
    <row r="21" spans="1:13" x14ac:dyDescent="0.35">
      <c r="K21" s="16"/>
      <c r="L21" s="17"/>
    </row>
    <row r="22" spans="1:13" x14ac:dyDescent="0.35">
      <c r="K22" s="16"/>
      <c r="L22" s="17"/>
    </row>
  </sheetData>
  <autoFilter ref="A11:M11" xr:uid="{98D4F327-95D1-4B1A-A864-6EC82E193128}">
    <sortState xmlns:xlrd2="http://schemas.microsoft.com/office/spreadsheetml/2017/richdata2" ref="A12:M130">
      <sortCondition ref="M11"/>
    </sortState>
  </autoFilter>
  <pageMargins left="0.511811024" right="0.511811024" top="0.78740157499999996" bottom="0.78740157499999996" header="0.31496062000000002" footer="0.31496062000000002"/>
  <headerFooter>
    <oddHeader>&amp;R&amp;"Aptos"&amp;12&amp;K000000 #PÚBLICA&amp;1#_x000D_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EE92A4-2AD4-4292-9B56-406E11EC5448}">
  <dimension ref="A1:H27"/>
  <sheetViews>
    <sheetView zoomScale="90" zoomScaleNormal="90" workbookViewId="0">
      <selection activeCell="F12" sqref="F12:G12"/>
    </sheetView>
  </sheetViews>
  <sheetFormatPr defaultRowHeight="14.5" x14ac:dyDescent="0.35"/>
  <cols>
    <col min="1" max="1" width="20.81640625" customWidth="1"/>
    <col min="2" max="2" width="31.6328125" bestFit="1" customWidth="1"/>
    <col min="3" max="3" width="28.1796875" customWidth="1"/>
    <col min="4" max="4" width="20.81640625" bestFit="1" customWidth="1"/>
    <col min="5" max="5" width="21.453125" bestFit="1" customWidth="1"/>
    <col min="6" max="6" width="16.6328125" bestFit="1" customWidth="1"/>
    <col min="7" max="7" width="15.6328125" customWidth="1"/>
    <col min="8" max="8" width="23.36328125" customWidth="1"/>
    <col min="9" max="9" width="18.1796875" customWidth="1"/>
    <col min="10" max="10" width="13.36328125" customWidth="1"/>
    <col min="11" max="11" width="13" customWidth="1"/>
  </cols>
  <sheetData>
    <row r="1" spans="1:8" x14ac:dyDescent="0.35">
      <c r="A1" s="1" t="s">
        <v>3</v>
      </c>
      <c r="B1" s="1"/>
    </row>
    <row r="2" spans="1:8" x14ac:dyDescent="0.35">
      <c r="A2" s="1" t="s">
        <v>16</v>
      </c>
      <c r="B2" t="s">
        <v>42</v>
      </c>
    </row>
    <row r="3" spans="1:8" x14ac:dyDescent="0.35">
      <c r="A3" s="1" t="s">
        <v>6</v>
      </c>
      <c r="B3" t="s">
        <v>43</v>
      </c>
      <c r="F3" s="3"/>
    </row>
    <row r="4" spans="1:8" x14ac:dyDescent="0.35">
      <c r="A4" s="1" t="s">
        <v>45</v>
      </c>
      <c r="B4" t="s">
        <v>46</v>
      </c>
      <c r="F4" s="3"/>
    </row>
    <row r="5" spans="1:8" x14ac:dyDescent="0.35">
      <c r="A5" s="1" t="s">
        <v>4</v>
      </c>
      <c r="B5" t="s">
        <v>53</v>
      </c>
      <c r="C5" s="18" t="s">
        <v>29</v>
      </c>
      <c r="F5" s="3"/>
    </row>
    <row r="6" spans="1:8" x14ac:dyDescent="0.35">
      <c r="A6" s="1" t="s">
        <v>5</v>
      </c>
      <c r="B6" t="s">
        <v>44</v>
      </c>
      <c r="F6" s="3"/>
    </row>
    <row r="7" spans="1:8" x14ac:dyDescent="0.35">
      <c r="A7" s="1" t="s">
        <v>7</v>
      </c>
      <c r="B7" t="s">
        <v>26</v>
      </c>
      <c r="F7" s="3"/>
    </row>
    <row r="8" spans="1:8" x14ac:dyDescent="0.35">
      <c r="A8" s="1" t="s">
        <v>36</v>
      </c>
      <c r="F8" s="3"/>
    </row>
    <row r="9" spans="1:8" x14ac:dyDescent="0.35">
      <c r="A9" s="1"/>
      <c r="F9" s="3"/>
    </row>
    <row r="10" spans="1:8" x14ac:dyDescent="0.35">
      <c r="A10" s="3"/>
      <c r="B10" s="1"/>
      <c r="D10" s="1" t="s">
        <v>35</v>
      </c>
      <c r="F10" s="3"/>
    </row>
    <row r="11" spans="1:8" x14ac:dyDescent="0.35">
      <c r="A11" s="10" t="s">
        <v>10</v>
      </c>
      <c r="B11" s="10" t="s">
        <v>13</v>
      </c>
      <c r="C11" s="10" t="s">
        <v>0</v>
      </c>
      <c r="D11" s="10" t="s">
        <v>8</v>
      </c>
      <c r="E11" s="10" t="s">
        <v>1</v>
      </c>
      <c r="F11" s="11" t="s">
        <v>9</v>
      </c>
      <c r="G11" s="12" t="s">
        <v>12</v>
      </c>
      <c r="H11" s="10" t="s">
        <v>2</v>
      </c>
    </row>
    <row r="12" spans="1:8" x14ac:dyDescent="0.35">
      <c r="A12" s="2"/>
      <c r="C12" s="32"/>
      <c r="E12" s="36"/>
      <c r="F12" s="36">
        <f>E12*9.45%</f>
        <v>0</v>
      </c>
      <c r="G12" s="36">
        <f>E12-F12</f>
        <v>0</v>
      </c>
      <c r="H12" s="32"/>
    </row>
    <row r="13" spans="1:8" x14ac:dyDescent="0.35">
      <c r="A13" s="2"/>
      <c r="C13" s="32"/>
      <c r="E13" s="36"/>
      <c r="F13" s="36">
        <f t="shared" ref="F13:F19" si="0">E13*9.45%</f>
        <v>0</v>
      </c>
      <c r="G13" s="36">
        <f t="shared" ref="G13:G19" si="1">E13-F13</f>
        <v>0</v>
      </c>
      <c r="H13" s="32"/>
    </row>
    <row r="14" spans="1:8" x14ac:dyDescent="0.35">
      <c r="A14" s="2"/>
      <c r="C14" s="32"/>
      <c r="E14" s="36"/>
      <c r="F14" s="36">
        <f t="shared" si="0"/>
        <v>0</v>
      </c>
      <c r="G14" s="36">
        <f t="shared" si="1"/>
        <v>0</v>
      </c>
      <c r="H14" s="32"/>
    </row>
    <row r="15" spans="1:8" x14ac:dyDescent="0.35">
      <c r="A15" s="2"/>
      <c r="C15" s="32"/>
      <c r="E15" s="36"/>
      <c r="F15" s="36">
        <f t="shared" si="0"/>
        <v>0</v>
      </c>
      <c r="G15" s="36">
        <f t="shared" si="1"/>
        <v>0</v>
      </c>
      <c r="H15" s="32"/>
    </row>
    <row r="16" spans="1:8" x14ac:dyDescent="0.35">
      <c r="A16" s="2"/>
      <c r="C16" s="32"/>
      <c r="E16" s="36"/>
      <c r="F16" s="36">
        <f t="shared" si="0"/>
        <v>0</v>
      </c>
      <c r="G16" s="36">
        <f t="shared" si="1"/>
        <v>0</v>
      </c>
      <c r="H16" s="32"/>
    </row>
    <row r="17" spans="1:8" x14ac:dyDescent="0.35">
      <c r="A17" s="2"/>
      <c r="C17" s="32"/>
      <c r="E17" s="36"/>
      <c r="F17" s="36">
        <f t="shared" si="0"/>
        <v>0</v>
      </c>
      <c r="G17" s="36">
        <f t="shared" si="1"/>
        <v>0</v>
      </c>
      <c r="H17" s="32"/>
    </row>
    <row r="18" spans="1:8" x14ac:dyDescent="0.35">
      <c r="A18" s="2"/>
      <c r="B18" s="2"/>
      <c r="C18" s="32"/>
      <c r="E18" s="36"/>
      <c r="F18" s="36">
        <f t="shared" si="0"/>
        <v>0</v>
      </c>
      <c r="G18" s="36">
        <f t="shared" si="1"/>
        <v>0</v>
      </c>
      <c r="H18" s="32"/>
    </row>
    <row r="19" spans="1:8" x14ac:dyDescent="0.35">
      <c r="A19" s="2"/>
      <c r="C19" s="32"/>
      <c r="E19" s="36"/>
      <c r="F19" s="36">
        <f t="shared" si="0"/>
        <v>0</v>
      </c>
      <c r="G19" s="36">
        <f t="shared" si="1"/>
        <v>0</v>
      </c>
      <c r="H19" s="32"/>
    </row>
    <row r="20" spans="1:8" x14ac:dyDescent="0.35">
      <c r="A20" s="38" t="s">
        <v>28</v>
      </c>
      <c r="B20" s="38"/>
      <c r="C20" s="38"/>
      <c r="D20" s="38"/>
      <c r="E20" s="19">
        <f>SUM(E12:E19)</f>
        <v>0</v>
      </c>
      <c r="F20" s="20">
        <f>SUM(F12:F19)</f>
        <v>0</v>
      </c>
      <c r="G20" s="27">
        <f>SUM(G12:G19)</f>
        <v>0</v>
      </c>
      <c r="H20" s="19"/>
    </row>
    <row r="27" spans="1:8" x14ac:dyDescent="0.35">
      <c r="C27" s="18"/>
    </row>
  </sheetData>
  <autoFilter ref="A11:H11" xr:uid="{68F99428-A8A8-4228-9680-149F6BA022EF}"/>
  <mergeCells count="1">
    <mergeCell ref="A20:D20"/>
  </mergeCells>
  <pageMargins left="0.511811024" right="0.511811024" top="0.78740157499999996" bottom="0.78740157499999996" header="0.31496062000000002" footer="0.31496062000000002"/>
  <headerFooter>
    <oddHeader>&amp;R&amp;"Aptos"&amp;12&amp;K000000 #PÚBLICA&amp;1#_x000D_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BDE26E-E88D-4887-BDB7-A5C3CB4146E6}">
  <sheetPr>
    <pageSetUpPr fitToPage="1"/>
  </sheetPr>
  <dimension ref="A1:M30"/>
  <sheetViews>
    <sheetView topLeftCell="D12" zoomScale="90" zoomScaleNormal="90" workbookViewId="0">
      <selection activeCell="F13" sqref="F13:L13"/>
    </sheetView>
  </sheetViews>
  <sheetFormatPr defaultRowHeight="14.5" x14ac:dyDescent="0.35"/>
  <cols>
    <col min="1" max="1" width="19.1796875" customWidth="1"/>
    <col min="2" max="2" width="16.08984375" customWidth="1"/>
    <col min="3" max="3" width="31.26953125" style="2" customWidth="1"/>
    <col min="4" max="4" width="17.453125" style="2" bestFit="1" customWidth="1"/>
    <col min="5" max="5" width="30.90625" style="2" customWidth="1"/>
    <col min="6" max="6" width="21.7265625" style="2" bestFit="1" customWidth="1"/>
    <col min="7" max="7" width="17.453125" style="2" bestFit="1" customWidth="1"/>
    <col min="8" max="8" width="17.453125" style="2" customWidth="1"/>
    <col min="9" max="9" width="14.453125" style="2" bestFit="1" customWidth="1"/>
    <col min="10" max="10" width="24.26953125" style="2" bestFit="1" customWidth="1"/>
    <col min="11" max="11" width="16.54296875" style="7" bestFit="1" customWidth="1"/>
    <col min="12" max="12" width="11.54296875" style="8" bestFit="1" customWidth="1"/>
    <col min="13" max="13" width="10.1796875" style="2" bestFit="1" customWidth="1"/>
  </cols>
  <sheetData>
    <row r="1" spans="1:13" x14ac:dyDescent="0.35">
      <c r="A1" s="1" t="s">
        <v>3</v>
      </c>
      <c r="B1" s="1"/>
    </row>
    <row r="2" spans="1:13" x14ac:dyDescent="0.35">
      <c r="A2" s="1" t="s">
        <v>16</v>
      </c>
      <c r="B2" t="s">
        <v>42</v>
      </c>
    </row>
    <row r="3" spans="1:13" x14ac:dyDescent="0.35">
      <c r="A3" s="1" t="s">
        <v>6</v>
      </c>
      <c r="B3" t="s">
        <v>43</v>
      </c>
    </row>
    <row r="4" spans="1:13" x14ac:dyDescent="0.35">
      <c r="A4" s="1" t="s">
        <v>14</v>
      </c>
      <c r="B4" t="s">
        <v>54</v>
      </c>
    </row>
    <row r="5" spans="1:13" x14ac:dyDescent="0.35">
      <c r="A5" s="1" t="s">
        <v>5</v>
      </c>
      <c r="B5" t="s">
        <v>44</v>
      </c>
    </row>
    <row r="6" spans="1:13" x14ac:dyDescent="0.35">
      <c r="A6" s="1" t="s">
        <v>15</v>
      </c>
      <c r="B6" t="s">
        <v>52</v>
      </c>
    </row>
    <row r="7" spans="1:13" x14ac:dyDescent="0.35">
      <c r="A7" s="1" t="s">
        <v>7</v>
      </c>
      <c r="B7" t="s">
        <v>37</v>
      </c>
    </row>
    <row r="8" spans="1:13" x14ac:dyDescent="0.35">
      <c r="A8" s="1" t="s">
        <v>32</v>
      </c>
      <c r="B8" s="1"/>
    </row>
    <row r="9" spans="1:13" x14ac:dyDescent="0.35">
      <c r="B9" s="1"/>
    </row>
    <row r="10" spans="1:13" x14ac:dyDescent="0.35">
      <c r="A10" s="3"/>
      <c r="B10" s="3"/>
    </row>
    <row r="11" spans="1:13" x14ac:dyDescent="0.35">
      <c r="A11" s="3"/>
      <c r="B11" s="3"/>
      <c r="E11" s="3" t="s">
        <v>34</v>
      </c>
    </row>
    <row r="12" spans="1:13" x14ac:dyDescent="0.35">
      <c r="A12" s="10" t="s">
        <v>10</v>
      </c>
      <c r="B12" s="10" t="s">
        <v>0</v>
      </c>
      <c r="C12" s="10" t="s">
        <v>18</v>
      </c>
      <c r="D12" s="10" t="s">
        <v>17</v>
      </c>
      <c r="E12" s="10" t="s">
        <v>13</v>
      </c>
      <c r="F12" s="13" t="s">
        <v>1</v>
      </c>
      <c r="G12" s="24" t="s">
        <v>40</v>
      </c>
      <c r="H12" s="13" t="s">
        <v>47</v>
      </c>
      <c r="I12" s="14" t="s">
        <v>48</v>
      </c>
      <c r="J12" s="14" t="s">
        <v>49</v>
      </c>
      <c r="K12" s="14" t="s">
        <v>9</v>
      </c>
      <c r="L12" s="12" t="s">
        <v>12</v>
      </c>
      <c r="M12" s="10" t="s">
        <v>2</v>
      </c>
    </row>
    <row r="13" spans="1:13" x14ac:dyDescent="0.35">
      <c r="B13" s="32"/>
      <c r="C13"/>
      <c r="D13"/>
      <c r="F13" s="34">
        <f t="shared" ref="F13" si="0">G13+H13</f>
        <v>0</v>
      </c>
      <c r="G13" s="33"/>
      <c r="H13" s="33"/>
      <c r="I13" s="25"/>
      <c r="J13" s="33">
        <f t="shared" ref="J13" si="1">H13*9.45%</f>
        <v>0</v>
      </c>
      <c r="K13" s="33">
        <f t="shared" ref="K13" si="2">I13+J13</f>
        <v>0</v>
      </c>
      <c r="L13" s="33">
        <f t="shared" ref="L13" si="3">F13-K13</f>
        <v>0</v>
      </c>
      <c r="M13" s="32"/>
    </row>
    <row r="14" spans="1:13" x14ac:dyDescent="0.35">
      <c r="B14" s="32"/>
      <c r="C14"/>
      <c r="D14"/>
      <c r="F14" s="34">
        <f t="shared" ref="F14:F29" si="4">G14+H14</f>
        <v>0</v>
      </c>
      <c r="G14" s="33"/>
      <c r="H14" s="33"/>
      <c r="I14" s="25"/>
      <c r="J14" s="33">
        <f t="shared" ref="J14:J29" si="5">H14*9.45%</f>
        <v>0</v>
      </c>
      <c r="K14" s="33">
        <f t="shared" ref="K14:K29" si="6">I14+J14</f>
        <v>0</v>
      </c>
      <c r="L14" s="33">
        <f t="shared" ref="L14:L29" si="7">F14-K14</f>
        <v>0</v>
      </c>
      <c r="M14" s="32"/>
    </row>
    <row r="15" spans="1:13" x14ac:dyDescent="0.35">
      <c r="B15" s="32"/>
      <c r="C15"/>
      <c r="D15"/>
      <c r="F15" s="34">
        <f t="shared" si="4"/>
        <v>0</v>
      </c>
      <c r="G15" s="33"/>
      <c r="H15" s="33"/>
      <c r="I15" s="25"/>
      <c r="J15" s="33">
        <f t="shared" si="5"/>
        <v>0</v>
      </c>
      <c r="K15" s="33">
        <f t="shared" si="6"/>
        <v>0</v>
      </c>
      <c r="L15" s="33">
        <f t="shared" si="7"/>
        <v>0</v>
      </c>
      <c r="M15" s="32"/>
    </row>
    <row r="16" spans="1:13" x14ac:dyDescent="0.35">
      <c r="B16" s="32"/>
      <c r="C16"/>
      <c r="D16"/>
      <c r="F16" s="34">
        <f t="shared" si="4"/>
        <v>0</v>
      </c>
      <c r="G16" s="33"/>
      <c r="H16" s="33"/>
      <c r="I16" s="25"/>
      <c r="J16" s="33">
        <f t="shared" si="5"/>
        <v>0</v>
      </c>
      <c r="K16" s="33">
        <f t="shared" si="6"/>
        <v>0</v>
      </c>
      <c r="L16" s="33">
        <f t="shared" si="7"/>
        <v>0</v>
      </c>
      <c r="M16" s="32"/>
    </row>
    <row r="17" spans="1:13" x14ac:dyDescent="0.35">
      <c r="B17" s="32"/>
      <c r="C17"/>
      <c r="D17"/>
      <c r="F17" s="34">
        <f t="shared" si="4"/>
        <v>0</v>
      </c>
      <c r="G17" s="33"/>
      <c r="H17" s="33"/>
      <c r="I17" s="25"/>
      <c r="J17" s="33">
        <f t="shared" si="5"/>
        <v>0</v>
      </c>
      <c r="K17" s="33">
        <f t="shared" si="6"/>
        <v>0</v>
      </c>
      <c r="L17" s="33">
        <f t="shared" si="7"/>
        <v>0</v>
      </c>
      <c r="M17" s="32"/>
    </row>
    <row r="18" spans="1:13" x14ac:dyDescent="0.35">
      <c r="B18" s="32"/>
      <c r="C18"/>
      <c r="D18"/>
      <c r="F18" s="34">
        <f t="shared" si="4"/>
        <v>0</v>
      </c>
      <c r="G18" s="33"/>
      <c r="H18" s="33"/>
      <c r="I18" s="25"/>
      <c r="J18" s="33">
        <f t="shared" si="5"/>
        <v>0</v>
      </c>
      <c r="K18" s="33">
        <f t="shared" si="6"/>
        <v>0</v>
      </c>
      <c r="L18" s="33">
        <f t="shared" si="7"/>
        <v>0</v>
      </c>
      <c r="M18" s="32"/>
    </row>
    <row r="19" spans="1:13" x14ac:dyDescent="0.35">
      <c r="B19" s="32"/>
      <c r="C19"/>
      <c r="D19"/>
      <c r="F19" s="34">
        <f t="shared" si="4"/>
        <v>0</v>
      </c>
      <c r="G19" s="33"/>
      <c r="H19" s="33"/>
      <c r="I19" s="25"/>
      <c r="J19" s="33">
        <f t="shared" si="5"/>
        <v>0</v>
      </c>
      <c r="K19" s="33">
        <f t="shared" si="6"/>
        <v>0</v>
      </c>
      <c r="L19" s="33">
        <f t="shared" si="7"/>
        <v>0</v>
      </c>
      <c r="M19" s="32"/>
    </row>
    <row r="20" spans="1:13" x14ac:dyDescent="0.35">
      <c r="B20" s="32"/>
      <c r="C20"/>
      <c r="D20"/>
      <c r="F20" s="34">
        <f t="shared" si="4"/>
        <v>0</v>
      </c>
      <c r="G20" s="33"/>
      <c r="H20" s="33"/>
      <c r="I20" s="25"/>
      <c r="J20" s="33">
        <f t="shared" si="5"/>
        <v>0</v>
      </c>
      <c r="K20" s="33">
        <f t="shared" si="6"/>
        <v>0</v>
      </c>
      <c r="L20" s="33">
        <f t="shared" si="7"/>
        <v>0</v>
      </c>
      <c r="M20" s="32"/>
    </row>
    <row r="21" spans="1:13" x14ac:dyDescent="0.35">
      <c r="B21" s="32"/>
      <c r="C21"/>
      <c r="D21"/>
      <c r="F21" s="34">
        <f t="shared" si="4"/>
        <v>0</v>
      </c>
      <c r="G21" s="33"/>
      <c r="H21" s="33"/>
      <c r="I21" s="25"/>
      <c r="J21" s="33">
        <f t="shared" si="5"/>
        <v>0</v>
      </c>
      <c r="K21" s="33">
        <f t="shared" si="6"/>
        <v>0</v>
      </c>
      <c r="L21" s="33">
        <f t="shared" si="7"/>
        <v>0</v>
      </c>
      <c r="M21" s="32"/>
    </row>
    <row r="22" spans="1:13" x14ac:dyDescent="0.35">
      <c r="B22" s="32"/>
      <c r="C22"/>
      <c r="D22"/>
      <c r="F22" s="34">
        <f t="shared" si="4"/>
        <v>0</v>
      </c>
      <c r="G22" s="33"/>
      <c r="H22" s="33"/>
      <c r="I22" s="25"/>
      <c r="J22" s="33">
        <f t="shared" si="5"/>
        <v>0</v>
      </c>
      <c r="K22" s="33">
        <f t="shared" si="6"/>
        <v>0</v>
      </c>
      <c r="L22" s="33">
        <f t="shared" si="7"/>
        <v>0</v>
      </c>
      <c r="M22" s="32"/>
    </row>
    <row r="23" spans="1:13" x14ac:dyDescent="0.35">
      <c r="B23" s="32"/>
      <c r="C23"/>
      <c r="D23"/>
      <c r="F23" s="34">
        <f t="shared" si="4"/>
        <v>0</v>
      </c>
      <c r="G23" s="33"/>
      <c r="H23" s="33"/>
      <c r="I23" s="25"/>
      <c r="J23" s="33">
        <f t="shared" si="5"/>
        <v>0</v>
      </c>
      <c r="K23" s="33">
        <f t="shared" si="6"/>
        <v>0</v>
      </c>
      <c r="L23" s="33">
        <f t="shared" si="7"/>
        <v>0</v>
      </c>
      <c r="M23" s="32"/>
    </row>
    <row r="24" spans="1:13" x14ac:dyDescent="0.35">
      <c r="B24" s="32"/>
      <c r="C24"/>
      <c r="D24"/>
      <c r="F24" s="34">
        <f t="shared" si="4"/>
        <v>0</v>
      </c>
      <c r="G24" s="33"/>
      <c r="H24" s="33"/>
      <c r="I24" s="25"/>
      <c r="J24" s="33">
        <f t="shared" si="5"/>
        <v>0</v>
      </c>
      <c r="K24" s="33">
        <f t="shared" si="6"/>
        <v>0</v>
      </c>
      <c r="L24" s="33">
        <f t="shared" si="7"/>
        <v>0</v>
      </c>
      <c r="M24" s="32"/>
    </row>
    <row r="25" spans="1:13" x14ac:dyDescent="0.35">
      <c r="B25" s="32"/>
      <c r="C25"/>
      <c r="D25"/>
      <c r="F25" s="34">
        <f t="shared" si="4"/>
        <v>0</v>
      </c>
      <c r="G25" s="33"/>
      <c r="H25" s="33"/>
      <c r="I25" s="25"/>
      <c r="J25" s="33">
        <f t="shared" si="5"/>
        <v>0</v>
      </c>
      <c r="K25" s="33">
        <f t="shared" si="6"/>
        <v>0</v>
      </c>
      <c r="L25" s="33">
        <f t="shared" si="7"/>
        <v>0</v>
      </c>
      <c r="M25" s="32"/>
    </row>
    <row r="26" spans="1:13" x14ac:dyDescent="0.35">
      <c r="B26" s="32"/>
      <c r="C26"/>
      <c r="D26"/>
      <c r="F26" s="34">
        <f t="shared" si="4"/>
        <v>0</v>
      </c>
      <c r="G26" s="33"/>
      <c r="H26" s="33"/>
      <c r="I26" s="25"/>
      <c r="J26" s="33">
        <f t="shared" si="5"/>
        <v>0</v>
      </c>
      <c r="K26" s="33">
        <f t="shared" si="6"/>
        <v>0</v>
      </c>
      <c r="L26" s="33">
        <f t="shared" si="7"/>
        <v>0</v>
      </c>
      <c r="M26" s="32"/>
    </row>
    <row r="27" spans="1:13" x14ac:dyDescent="0.35">
      <c r="B27" s="32"/>
      <c r="C27"/>
      <c r="D27"/>
      <c r="F27" s="34">
        <f t="shared" si="4"/>
        <v>0</v>
      </c>
      <c r="G27" s="33"/>
      <c r="H27" s="33"/>
      <c r="I27" s="25"/>
      <c r="J27" s="33">
        <f t="shared" si="5"/>
        <v>0</v>
      </c>
      <c r="K27" s="33">
        <f t="shared" si="6"/>
        <v>0</v>
      </c>
      <c r="L27" s="33">
        <f t="shared" si="7"/>
        <v>0</v>
      </c>
      <c r="M27" s="32"/>
    </row>
    <row r="28" spans="1:13" x14ac:dyDescent="0.35">
      <c r="B28" s="32"/>
      <c r="C28"/>
      <c r="D28"/>
      <c r="F28" s="34">
        <f t="shared" si="4"/>
        <v>0</v>
      </c>
      <c r="G28" s="33"/>
      <c r="H28" s="33"/>
      <c r="I28" s="25"/>
      <c r="J28" s="33">
        <f t="shared" si="5"/>
        <v>0</v>
      </c>
      <c r="K28" s="33">
        <f t="shared" si="6"/>
        <v>0</v>
      </c>
      <c r="L28" s="33">
        <f t="shared" si="7"/>
        <v>0</v>
      </c>
      <c r="M28" s="32"/>
    </row>
    <row r="29" spans="1:13" x14ac:dyDescent="0.35">
      <c r="B29" s="32"/>
      <c r="C29"/>
      <c r="D29"/>
      <c r="F29" s="34">
        <f t="shared" si="4"/>
        <v>0</v>
      </c>
      <c r="G29" s="33"/>
      <c r="H29" s="33"/>
      <c r="I29" s="25"/>
      <c r="J29" s="33">
        <f t="shared" si="5"/>
        <v>0</v>
      </c>
      <c r="K29" s="33">
        <f t="shared" si="6"/>
        <v>0</v>
      </c>
      <c r="L29" s="33">
        <f t="shared" si="7"/>
        <v>0</v>
      </c>
      <c r="M29" s="32"/>
    </row>
    <row r="30" spans="1:13" x14ac:dyDescent="0.35">
      <c r="A30" s="28"/>
      <c r="B30" s="28"/>
      <c r="C30" s="28" t="s">
        <v>28</v>
      </c>
      <c r="D30" s="28"/>
      <c r="E30" s="28"/>
      <c r="F30" s="19">
        <f t="shared" ref="F30:L30" si="8">SUM(F13:F29)</f>
        <v>0</v>
      </c>
      <c r="G30" s="19">
        <f t="shared" si="8"/>
        <v>0</v>
      </c>
      <c r="H30" s="19">
        <f t="shared" si="8"/>
        <v>0</v>
      </c>
      <c r="I30" s="20">
        <f t="shared" si="8"/>
        <v>0</v>
      </c>
      <c r="J30" s="20">
        <f t="shared" si="8"/>
        <v>0</v>
      </c>
      <c r="K30" s="20">
        <f t="shared" si="8"/>
        <v>0</v>
      </c>
      <c r="L30" s="27">
        <f t="shared" si="8"/>
        <v>0</v>
      </c>
      <c r="M30" s="22"/>
    </row>
  </sheetData>
  <autoFilter ref="A12:M12" xr:uid="{ECBDE26E-E88D-4887-BDB7-A5C3CB4146E6}">
    <sortState xmlns:xlrd2="http://schemas.microsoft.com/office/spreadsheetml/2017/richdata2" ref="A13:M24">
      <sortCondition ref="M12"/>
    </sortState>
  </autoFilter>
  <pageMargins left="0.511811024" right="0.511811024" top="0.78740157499999996" bottom="0.78740157499999996" header="0.31496062000000002" footer="0.31496062000000002"/>
  <pageSetup paperSize="9" scale="64" fitToHeight="0" orientation="landscape" r:id="rId1"/>
  <headerFooter>
    <oddHeader>&amp;R&amp;"Aptos"&amp;12&amp;K000000 #PÚBLICA&amp;1#_x000D_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D4F327-95D1-4B1A-A864-6EC82E193128}">
  <dimension ref="A1:M52"/>
  <sheetViews>
    <sheetView topLeftCell="E1" zoomScale="90" zoomScaleNormal="90" workbookViewId="0">
      <selection activeCell="F12" sqref="F12:L12"/>
    </sheetView>
  </sheetViews>
  <sheetFormatPr defaultRowHeight="14.5" x14ac:dyDescent="0.35"/>
  <cols>
    <col min="1" max="2" width="20.08984375" customWidth="1"/>
    <col min="3" max="3" width="31.54296875" customWidth="1"/>
    <col min="4" max="4" width="26.1796875" customWidth="1"/>
    <col min="5" max="5" width="33.81640625" customWidth="1"/>
    <col min="6" max="6" width="23.1796875" customWidth="1"/>
    <col min="7" max="7" width="21.453125" bestFit="1" customWidth="1"/>
    <col min="8" max="8" width="17.7265625" bestFit="1" customWidth="1"/>
    <col min="9" max="9" width="18" bestFit="1" customWidth="1"/>
    <col min="10" max="10" width="17.26953125" customWidth="1"/>
    <col min="11" max="11" width="19.81640625" customWidth="1"/>
    <col min="12" max="12" width="15.6328125" customWidth="1"/>
    <col min="13" max="13" width="16.6328125" customWidth="1"/>
  </cols>
  <sheetData>
    <row r="1" spans="1:13" x14ac:dyDescent="0.35">
      <c r="A1" s="1" t="s">
        <v>3</v>
      </c>
      <c r="B1" s="1"/>
    </row>
    <row r="2" spans="1:13" x14ac:dyDescent="0.35">
      <c r="A2" s="1" t="s">
        <v>16</v>
      </c>
      <c r="B2" t="s">
        <v>42</v>
      </c>
    </row>
    <row r="3" spans="1:13" x14ac:dyDescent="0.35">
      <c r="A3" s="1" t="s">
        <v>6</v>
      </c>
      <c r="B3" t="s">
        <v>43</v>
      </c>
    </row>
    <row r="4" spans="1:13" x14ac:dyDescent="0.35">
      <c r="A4" s="1" t="s">
        <v>14</v>
      </c>
      <c r="B4" t="s">
        <v>54</v>
      </c>
    </row>
    <row r="5" spans="1:13" x14ac:dyDescent="0.35">
      <c r="A5" s="1" t="s">
        <v>5</v>
      </c>
      <c r="B5" t="s">
        <v>44</v>
      </c>
    </row>
    <row r="6" spans="1:13" x14ac:dyDescent="0.35">
      <c r="A6" s="1" t="s">
        <v>15</v>
      </c>
      <c r="B6" t="s">
        <v>52</v>
      </c>
    </row>
    <row r="7" spans="1:13" x14ac:dyDescent="0.35">
      <c r="A7" s="1" t="s">
        <v>7</v>
      </c>
      <c r="B7" t="s">
        <v>33</v>
      </c>
    </row>
    <row r="8" spans="1:13" x14ac:dyDescent="0.35">
      <c r="A8" s="1" t="s">
        <v>32</v>
      </c>
    </row>
    <row r="9" spans="1:13" x14ac:dyDescent="0.35">
      <c r="A9" s="1"/>
    </row>
    <row r="10" spans="1:13" x14ac:dyDescent="0.35">
      <c r="E10" s="1" t="s">
        <v>21</v>
      </c>
    </row>
    <row r="11" spans="1:13" x14ac:dyDescent="0.35">
      <c r="A11" s="10" t="s">
        <v>10</v>
      </c>
      <c r="B11" s="10" t="s">
        <v>0</v>
      </c>
      <c r="C11" s="10" t="s">
        <v>11</v>
      </c>
      <c r="D11" s="10" t="s">
        <v>17</v>
      </c>
      <c r="E11" s="10" t="s">
        <v>13</v>
      </c>
      <c r="F11" s="13" t="s">
        <v>1</v>
      </c>
      <c r="G11" s="24" t="s">
        <v>38</v>
      </c>
      <c r="H11" s="13" t="s">
        <v>41</v>
      </c>
      <c r="I11" s="14" t="s">
        <v>50</v>
      </c>
      <c r="J11" s="14" t="s">
        <v>51</v>
      </c>
      <c r="K11" s="14" t="s">
        <v>9</v>
      </c>
      <c r="L11" s="12" t="s">
        <v>12</v>
      </c>
      <c r="M11" s="10" t="s">
        <v>2</v>
      </c>
    </row>
    <row r="12" spans="1:13" x14ac:dyDescent="0.35">
      <c r="B12" s="32"/>
      <c r="F12" s="34">
        <f t="shared" ref="F12" si="0">G12+H12</f>
        <v>0</v>
      </c>
      <c r="G12" s="33"/>
      <c r="H12" s="33"/>
      <c r="I12" s="25"/>
      <c r="J12" s="33">
        <f t="shared" ref="J12" si="1">H12*9.45%</f>
        <v>0</v>
      </c>
      <c r="K12" s="33">
        <f t="shared" ref="K12" si="2">I12+J12</f>
        <v>0</v>
      </c>
      <c r="L12" s="33">
        <f t="shared" ref="L12" si="3">F12-K12</f>
        <v>0</v>
      </c>
      <c r="M12" s="32"/>
    </row>
    <row r="13" spans="1:13" x14ac:dyDescent="0.35">
      <c r="B13" s="32"/>
      <c r="F13" s="34">
        <f t="shared" ref="F13:F48" si="4">G13+H13</f>
        <v>0</v>
      </c>
      <c r="G13" s="33"/>
      <c r="H13" s="33"/>
      <c r="I13" s="25"/>
      <c r="J13" s="33">
        <f t="shared" ref="J13:J48" si="5">H13*9.45%</f>
        <v>0</v>
      </c>
      <c r="K13" s="33">
        <f t="shared" ref="K13:K48" si="6">I13+J13</f>
        <v>0</v>
      </c>
      <c r="L13" s="33">
        <f t="shared" ref="L13:L48" si="7">F13-K13</f>
        <v>0</v>
      </c>
      <c r="M13" s="32"/>
    </row>
    <row r="14" spans="1:13" x14ac:dyDescent="0.35">
      <c r="B14" s="32"/>
      <c r="F14" s="34">
        <f t="shared" si="4"/>
        <v>0</v>
      </c>
      <c r="G14" s="33"/>
      <c r="H14" s="33"/>
      <c r="I14" s="25"/>
      <c r="J14" s="33">
        <f t="shared" si="5"/>
        <v>0</v>
      </c>
      <c r="K14" s="33">
        <f t="shared" si="6"/>
        <v>0</v>
      </c>
      <c r="L14" s="33">
        <f t="shared" si="7"/>
        <v>0</v>
      </c>
      <c r="M14" s="32"/>
    </row>
    <row r="15" spans="1:13" x14ac:dyDescent="0.35">
      <c r="B15" s="32"/>
      <c r="F15" s="34">
        <f t="shared" si="4"/>
        <v>0</v>
      </c>
      <c r="G15" s="33"/>
      <c r="H15" s="33"/>
      <c r="I15" s="25"/>
      <c r="J15" s="33">
        <f t="shared" si="5"/>
        <v>0</v>
      </c>
      <c r="K15" s="33">
        <f t="shared" si="6"/>
        <v>0</v>
      </c>
      <c r="L15" s="33">
        <f t="shared" si="7"/>
        <v>0</v>
      </c>
      <c r="M15" s="32"/>
    </row>
    <row r="16" spans="1:13" x14ac:dyDescent="0.35">
      <c r="B16" s="32"/>
      <c r="F16" s="34">
        <f t="shared" si="4"/>
        <v>0</v>
      </c>
      <c r="G16" s="33"/>
      <c r="H16" s="33"/>
      <c r="I16" s="25"/>
      <c r="J16" s="33">
        <f t="shared" si="5"/>
        <v>0</v>
      </c>
      <c r="K16" s="33">
        <f t="shared" si="6"/>
        <v>0</v>
      </c>
      <c r="L16" s="33">
        <f t="shared" si="7"/>
        <v>0</v>
      </c>
      <c r="M16" s="32"/>
    </row>
    <row r="17" spans="2:13" x14ac:dyDescent="0.35">
      <c r="B17" s="32"/>
      <c r="F17" s="34">
        <f t="shared" si="4"/>
        <v>0</v>
      </c>
      <c r="G17" s="33"/>
      <c r="H17" s="33"/>
      <c r="I17" s="25"/>
      <c r="J17" s="33">
        <f t="shared" si="5"/>
        <v>0</v>
      </c>
      <c r="K17" s="33">
        <f t="shared" si="6"/>
        <v>0</v>
      </c>
      <c r="L17" s="33">
        <f t="shared" si="7"/>
        <v>0</v>
      </c>
      <c r="M17" s="32"/>
    </row>
    <row r="18" spans="2:13" x14ac:dyDescent="0.35">
      <c r="B18" s="32"/>
      <c r="F18" s="34">
        <f t="shared" si="4"/>
        <v>0</v>
      </c>
      <c r="G18" s="33"/>
      <c r="H18" s="33"/>
      <c r="I18" s="25"/>
      <c r="J18" s="33">
        <f t="shared" si="5"/>
        <v>0</v>
      </c>
      <c r="K18" s="33">
        <f t="shared" si="6"/>
        <v>0</v>
      </c>
      <c r="L18" s="33">
        <f t="shared" si="7"/>
        <v>0</v>
      </c>
      <c r="M18" s="32"/>
    </row>
    <row r="19" spans="2:13" x14ac:dyDescent="0.35">
      <c r="B19" s="32"/>
      <c r="F19" s="34">
        <f t="shared" si="4"/>
        <v>0</v>
      </c>
      <c r="G19" s="33"/>
      <c r="H19" s="33"/>
      <c r="I19" s="25"/>
      <c r="J19" s="33">
        <f t="shared" si="5"/>
        <v>0</v>
      </c>
      <c r="K19" s="33">
        <f t="shared" si="6"/>
        <v>0</v>
      </c>
      <c r="L19" s="33">
        <f t="shared" si="7"/>
        <v>0</v>
      </c>
      <c r="M19" s="32"/>
    </row>
    <row r="20" spans="2:13" x14ac:dyDescent="0.35">
      <c r="B20" s="32"/>
      <c r="F20" s="34">
        <f t="shared" si="4"/>
        <v>0</v>
      </c>
      <c r="G20" s="33"/>
      <c r="H20" s="33"/>
      <c r="I20" s="25"/>
      <c r="J20" s="33">
        <f t="shared" si="5"/>
        <v>0</v>
      </c>
      <c r="K20" s="33">
        <f t="shared" si="6"/>
        <v>0</v>
      </c>
      <c r="L20" s="33">
        <f t="shared" si="7"/>
        <v>0</v>
      </c>
      <c r="M20" s="32"/>
    </row>
    <row r="21" spans="2:13" x14ac:dyDescent="0.35">
      <c r="B21" s="32"/>
      <c r="F21" s="34">
        <f t="shared" si="4"/>
        <v>0</v>
      </c>
      <c r="G21" s="33"/>
      <c r="H21" s="33"/>
      <c r="I21" s="25"/>
      <c r="J21" s="33">
        <f t="shared" si="5"/>
        <v>0</v>
      </c>
      <c r="K21" s="33">
        <f t="shared" si="6"/>
        <v>0</v>
      </c>
      <c r="L21" s="33">
        <f t="shared" si="7"/>
        <v>0</v>
      </c>
      <c r="M21" s="32"/>
    </row>
    <row r="22" spans="2:13" x14ac:dyDescent="0.35">
      <c r="B22" s="32"/>
      <c r="F22" s="34">
        <f t="shared" si="4"/>
        <v>0</v>
      </c>
      <c r="G22" s="33"/>
      <c r="H22" s="33"/>
      <c r="I22" s="25"/>
      <c r="J22" s="33">
        <f t="shared" si="5"/>
        <v>0</v>
      </c>
      <c r="K22" s="33">
        <f t="shared" si="6"/>
        <v>0</v>
      </c>
      <c r="L22" s="33">
        <f t="shared" si="7"/>
        <v>0</v>
      </c>
      <c r="M22" s="32"/>
    </row>
    <row r="23" spans="2:13" x14ac:dyDescent="0.35">
      <c r="B23" s="32"/>
      <c r="F23" s="34">
        <f t="shared" si="4"/>
        <v>0</v>
      </c>
      <c r="G23" s="33"/>
      <c r="H23" s="33"/>
      <c r="I23" s="25"/>
      <c r="J23" s="33">
        <f t="shared" si="5"/>
        <v>0</v>
      </c>
      <c r="K23" s="33">
        <f t="shared" si="6"/>
        <v>0</v>
      </c>
      <c r="L23" s="33">
        <f t="shared" si="7"/>
        <v>0</v>
      </c>
      <c r="M23" s="32"/>
    </row>
    <row r="24" spans="2:13" x14ac:dyDescent="0.35">
      <c r="B24" s="32"/>
      <c r="F24" s="34">
        <f t="shared" si="4"/>
        <v>0</v>
      </c>
      <c r="G24" s="33"/>
      <c r="H24" s="33"/>
      <c r="I24" s="25"/>
      <c r="J24" s="33">
        <f t="shared" si="5"/>
        <v>0</v>
      </c>
      <c r="K24" s="33">
        <f t="shared" si="6"/>
        <v>0</v>
      </c>
      <c r="L24" s="33">
        <f t="shared" si="7"/>
        <v>0</v>
      </c>
      <c r="M24" s="32"/>
    </row>
    <row r="25" spans="2:13" x14ac:dyDescent="0.35">
      <c r="B25" s="32"/>
      <c r="F25" s="34">
        <f t="shared" si="4"/>
        <v>0</v>
      </c>
      <c r="G25" s="33"/>
      <c r="H25" s="33"/>
      <c r="I25" s="25"/>
      <c r="J25" s="33">
        <f t="shared" si="5"/>
        <v>0</v>
      </c>
      <c r="K25" s="33">
        <f t="shared" si="6"/>
        <v>0</v>
      </c>
      <c r="L25" s="33">
        <f t="shared" si="7"/>
        <v>0</v>
      </c>
      <c r="M25" s="32"/>
    </row>
    <row r="26" spans="2:13" x14ac:dyDescent="0.35">
      <c r="B26" s="32"/>
      <c r="F26" s="34">
        <f t="shared" si="4"/>
        <v>0</v>
      </c>
      <c r="G26" s="33"/>
      <c r="H26" s="33"/>
      <c r="I26" s="25"/>
      <c r="J26" s="33">
        <f t="shared" si="5"/>
        <v>0</v>
      </c>
      <c r="K26" s="33">
        <f t="shared" si="6"/>
        <v>0</v>
      </c>
      <c r="L26" s="33">
        <f t="shared" si="7"/>
        <v>0</v>
      </c>
      <c r="M26" s="32"/>
    </row>
    <row r="27" spans="2:13" x14ac:dyDescent="0.35">
      <c r="B27" s="32"/>
      <c r="F27" s="34">
        <f t="shared" si="4"/>
        <v>0</v>
      </c>
      <c r="G27" s="33"/>
      <c r="H27" s="33"/>
      <c r="I27" s="25"/>
      <c r="J27" s="33">
        <f t="shared" si="5"/>
        <v>0</v>
      </c>
      <c r="K27" s="33">
        <f t="shared" si="6"/>
        <v>0</v>
      </c>
      <c r="L27" s="33">
        <f t="shared" si="7"/>
        <v>0</v>
      </c>
      <c r="M27" s="32"/>
    </row>
    <row r="28" spans="2:13" x14ac:dyDescent="0.35">
      <c r="B28" s="32"/>
      <c r="F28" s="34">
        <f t="shared" si="4"/>
        <v>0</v>
      </c>
      <c r="G28" s="33"/>
      <c r="H28" s="33"/>
      <c r="I28" s="25"/>
      <c r="J28" s="33">
        <f t="shared" si="5"/>
        <v>0</v>
      </c>
      <c r="K28" s="33">
        <f t="shared" si="6"/>
        <v>0</v>
      </c>
      <c r="L28" s="33">
        <f t="shared" si="7"/>
        <v>0</v>
      </c>
      <c r="M28" s="32"/>
    </row>
    <row r="29" spans="2:13" x14ac:dyDescent="0.35">
      <c r="B29" s="32"/>
      <c r="F29" s="34">
        <f t="shared" si="4"/>
        <v>0</v>
      </c>
      <c r="G29" s="33"/>
      <c r="H29" s="33"/>
      <c r="I29" s="25"/>
      <c r="J29" s="33">
        <f t="shared" si="5"/>
        <v>0</v>
      </c>
      <c r="K29" s="33">
        <f t="shared" si="6"/>
        <v>0</v>
      </c>
      <c r="L29" s="33">
        <f t="shared" si="7"/>
        <v>0</v>
      </c>
      <c r="M29" s="32"/>
    </row>
    <row r="30" spans="2:13" x14ac:dyDescent="0.35">
      <c r="B30" s="32"/>
      <c r="F30" s="34">
        <f t="shared" si="4"/>
        <v>0</v>
      </c>
      <c r="G30" s="33"/>
      <c r="H30" s="33"/>
      <c r="I30" s="25"/>
      <c r="J30" s="33">
        <f t="shared" si="5"/>
        <v>0</v>
      </c>
      <c r="K30" s="33">
        <f t="shared" si="6"/>
        <v>0</v>
      </c>
      <c r="L30" s="33">
        <f t="shared" si="7"/>
        <v>0</v>
      </c>
      <c r="M30" s="32"/>
    </row>
    <row r="31" spans="2:13" x14ac:dyDescent="0.35">
      <c r="B31" s="32"/>
      <c r="F31" s="34">
        <f t="shared" si="4"/>
        <v>0</v>
      </c>
      <c r="G31" s="33"/>
      <c r="H31" s="33"/>
      <c r="I31" s="25"/>
      <c r="J31" s="33">
        <f t="shared" si="5"/>
        <v>0</v>
      </c>
      <c r="K31" s="33">
        <f t="shared" si="6"/>
        <v>0</v>
      </c>
      <c r="L31" s="33">
        <f t="shared" si="7"/>
        <v>0</v>
      </c>
      <c r="M31" s="32"/>
    </row>
    <row r="32" spans="2:13" x14ac:dyDescent="0.35">
      <c r="B32" s="32"/>
      <c r="F32" s="34">
        <f t="shared" si="4"/>
        <v>0</v>
      </c>
      <c r="G32" s="33"/>
      <c r="H32" s="33"/>
      <c r="I32" s="25"/>
      <c r="J32" s="33">
        <f t="shared" si="5"/>
        <v>0</v>
      </c>
      <c r="K32" s="33">
        <f t="shared" si="6"/>
        <v>0</v>
      </c>
      <c r="L32" s="33">
        <f t="shared" si="7"/>
        <v>0</v>
      </c>
      <c r="M32" s="32"/>
    </row>
    <row r="33" spans="2:13" x14ac:dyDescent="0.35">
      <c r="B33" s="32"/>
      <c r="F33" s="34">
        <f t="shared" si="4"/>
        <v>0</v>
      </c>
      <c r="G33" s="33"/>
      <c r="H33" s="33"/>
      <c r="I33" s="25"/>
      <c r="J33" s="33">
        <f t="shared" si="5"/>
        <v>0</v>
      </c>
      <c r="K33" s="33">
        <f t="shared" si="6"/>
        <v>0</v>
      </c>
      <c r="L33" s="33">
        <f t="shared" si="7"/>
        <v>0</v>
      </c>
      <c r="M33" s="32"/>
    </row>
    <row r="34" spans="2:13" x14ac:dyDescent="0.35">
      <c r="B34" s="32"/>
      <c r="F34" s="34">
        <f t="shared" si="4"/>
        <v>0</v>
      </c>
      <c r="G34" s="33"/>
      <c r="H34" s="33"/>
      <c r="I34" s="25"/>
      <c r="J34" s="33">
        <f t="shared" si="5"/>
        <v>0</v>
      </c>
      <c r="K34" s="33">
        <f t="shared" si="6"/>
        <v>0</v>
      </c>
      <c r="L34" s="33">
        <f t="shared" si="7"/>
        <v>0</v>
      </c>
      <c r="M34" s="32"/>
    </row>
    <row r="35" spans="2:13" x14ac:dyDescent="0.35">
      <c r="B35" s="32"/>
      <c r="F35" s="34">
        <f t="shared" si="4"/>
        <v>0</v>
      </c>
      <c r="G35" s="33"/>
      <c r="H35" s="33"/>
      <c r="I35" s="25"/>
      <c r="J35" s="33">
        <f t="shared" si="5"/>
        <v>0</v>
      </c>
      <c r="K35" s="33">
        <f t="shared" si="6"/>
        <v>0</v>
      </c>
      <c r="L35" s="33">
        <f t="shared" si="7"/>
        <v>0</v>
      </c>
      <c r="M35" s="32"/>
    </row>
    <row r="36" spans="2:13" x14ac:dyDescent="0.35">
      <c r="B36" s="32"/>
      <c r="F36" s="34">
        <f t="shared" si="4"/>
        <v>0</v>
      </c>
      <c r="G36" s="33"/>
      <c r="H36" s="33"/>
      <c r="I36" s="25"/>
      <c r="J36" s="33">
        <f t="shared" si="5"/>
        <v>0</v>
      </c>
      <c r="K36" s="33">
        <f t="shared" si="6"/>
        <v>0</v>
      </c>
      <c r="L36" s="33">
        <f t="shared" si="7"/>
        <v>0</v>
      </c>
      <c r="M36" s="32"/>
    </row>
    <row r="37" spans="2:13" x14ac:dyDescent="0.35">
      <c r="B37" s="32"/>
      <c r="F37" s="34">
        <f t="shared" si="4"/>
        <v>0</v>
      </c>
      <c r="G37" s="33"/>
      <c r="H37" s="33"/>
      <c r="I37" s="25"/>
      <c r="J37" s="33">
        <f t="shared" si="5"/>
        <v>0</v>
      </c>
      <c r="K37" s="33">
        <f t="shared" si="6"/>
        <v>0</v>
      </c>
      <c r="L37" s="33">
        <f t="shared" si="7"/>
        <v>0</v>
      </c>
      <c r="M37" s="32"/>
    </row>
    <row r="38" spans="2:13" x14ac:dyDescent="0.35">
      <c r="B38" s="32"/>
      <c r="F38" s="34">
        <f t="shared" si="4"/>
        <v>0</v>
      </c>
      <c r="G38" s="33"/>
      <c r="H38" s="33"/>
      <c r="I38" s="25"/>
      <c r="J38" s="33">
        <f t="shared" si="5"/>
        <v>0</v>
      </c>
      <c r="K38" s="33">
        <f t="shared" si="6"/>
        <v>0</v>
      </c>
      <c r="L38" s="33">
        <f t="shared" si="7"/>
        <v>0</v>
      </c>
      <c r="M38" s="32"/>
    </row>
    <row r="39" spans="2:13" x14ac:dyDescent="0.35">
      <c r="B39" s="32"/>
      <c r="F39" s="34">
        <f t="shared" si="4"/>
        <v>0</v>
      </c>
      <c r="G39" s="33"/>
      <c r="H39" s="33"/>
      <c r="I39" s="25"/>
      <c r="J39" s="33">
        <f t="shared" si="5"/>
        <v>0</v>
      </c>
      <c r="K39" s="33">
        <f t="shared" si="6"/>
        <v>0</v>
      </c>
      <c r="L39" s="33">
        <f t="shared" si="7"/>
        <v>0</v>
      </c>
      <c r="M39" s="32"/>
    </row>
    <row r="40" spans="2:13" x14ac:dyDescent="0.35">
      <c r="B40" s="32"/>
      <c r="F40" s="34">
        <f t="shared" si="4"/>
        <v>0</v>
      </c>
      <c r="G40" s="33"/>
      <c r="H40" s="33"/>
      <c r="I40" s="25"/>
      <c r="J40" s="33">
        <f t="shared" si="5"/>
        <v>0</v>
      </c>
      <c r="K40" s="33">
        <f t="shared" si="6"/>
        <v>0</v>
      </c>
      <c r="L40" s="33">
        <f t="shared" si="7"/>
        <v>0</v>
      </c>
      <c r="M40" s="32"/>
    </row>
    <row r="41" spans="2:13" x14ac:dyDescent="0.35">
      <c r="B41" s="32"/>
      <c r="F41" s="34">
        <f t="shared" si="4"/>
        <v>0</v>
      </c>
      <c r="G41" s="33"/>
      <c r="H41" s="33"/>
      <c r="I41" s="25"/>
      <c r="J41" s="33">
        <f t="shared" si="5"/>
        <v>0</v>
      </c>
      <c r="K41" s="33">
        <f t="shared" si="6"/>
        <v>0</v>
      </c>
      <c r="L41" s="33">
        <f t="shared" si="7"/>
        <v>0</v>
      </c>
      <c r="M41" s="32"/>
    </row>
    <row r="42" spans="2:13" x14ac:dyDescent="0.35">
      <c r="B42" s="32"/>
      <c r="F42" s="34">
        <f t="shared" si="4"/>
        <v>0</v>
      </c>
      <c r="G42" s="33"/>
      <c r="H42" s="33"/>
      <c r="I42" s="25"/>
      <c r="J42" s="33">
        <f t="shared" si="5"/>
        <v>0</v>
      </c>
      <c r="K42" s="33">
        <f t="shared" si="6"/>
        <v>0</v>
      </c>
      <c r="L42" s="33">
        <f t="shared" si="7"/>
        <v>0</v>
      </c>
      <c r="M42" s="32"/>
    </row>
    <row r="43" spans="2:13" x14ac:dyDescent="0.35">
      <c r="B43" s="32"/>
      <c r="F43" s="34">
        <f t="shared" si="4"/>
        <v>0</v>
      </c>
      <c r="G43" s="33"/>
      <c r="H43" s="33"/>
      <c r="I43" s="25"/>
      <c r="J43" s="33">
        <f t="shared" si="5"/>
        <v>0</v>
      </c>
      <c r="K43" s="33">
        <f t="shared" si="6"/>
        <v>0</v>
      </c>
      <c r="L43" s="33">
        <f t="shared" si="7"/>
        <v>0</v>
      </c>
      <c r="M43" s="32"/>
    </row>
    <row r="44" spans="2:13" x14ac:dyDescent="0.35">
      <c r="B44" s="32"/>
      <c r="F44" s="34">
        <f t="shared" si="4"/>
        <v>0</v>
      </c>
      <c r="G44" s="33"/>
      <c r="H44" s="33"/>
      <c r="I44" s="25"/>
      <c r="J44" s="33">
        <f t="shared" si="5"/>
        <v>0</v>
      </c>
      <c r="K44" s="33">
        <f t="shared" si="6"/>
        <v>0</v>
      </c>
      <c r="L44" s="33">
        <f t="shared" si="7"/>
        <v>0</v>
      </c>
      <c r="M44" s="32"/>
    </row>
    <row r="45" spans="2:13" x14ac:dyDescent="0.35">
      <c r="B45" s="32"/>
      <c r="F45" s="34">
        <f t="shared" si="4"/>
        <v>0</v>
      </c>
      <c r="G45" s="33"/>
      <c r="H45" s="33"/>
      <c r="I45" s="25"/>
      <c r="J45" s="33">
        <f t="shared" si="5"/>
        <v>0</v>
      </c>
      <c r="K45" s="33">
        <f t="shared" si="6"/>
        <v>0</v>
      </c>
      <c r="L45" s="33">
        <f t="shared" si="7"/>
        <v>0</v>
      </c>
      <c r="M45" s="32"/>
    </row>
    <row r="46" spans="2:13" x14ac:dyDescent="0.35">
      <c r="B46" s="32"/>
      <c r="F46" s="34">
        <f t="shared" si="4"/>
        <v>0</v>
      </c>
      <c r="G46" s="33"/>
      <c r="H46" s="33"/>
      <c r="I46" s="25"/>
      <c r="J46" s="33">
        <f t="shared" si="5"/>
        <v>0</v>
      </c>
      <c r="K46" s="33">
        <f t="shared" si="6"/>
        <v>0</v>
      </c>
      <c r="L46" s="33">
        <f t="shared" si="7"/>
        <v>0</v>
      </c>
      <c r="M46" s="32"/>
    </row>
    <row r="47" spans="2:13" x14ac:dyDescent="0.35">
      <c r="B47" s="32"/>
      <c r="F47" s="34">
        <f t="shared" si="4"/>
        <v>0</v>
      </c>
      <c r="G47" s="33"/>
      <c r="H47" s="33"/>
      <c r="I47" s="25"/>
      <c r="J47" s="33">
        <f t="shared" si="5"/>
        <v>0</v>
      </c>
      <c r="K47" s="33">
        <f t="shared" si="6"/>
        <v>0</v>
      </c>
      <c r="L47" s="33">
        <f t="shared" si="7"/>
        <v>0</v>
      </c>
      <c r="M47" s="32"/>
    </row>
    <row r="48" spans="2:13" x14ac:dyDescent="0.35">
      <c r="B48" s="32"/>
      <c r="F48" s="34">
        <f t="shared" si="4"/>
        <v>0</v>
      </c>
      <c r="G48" s="33"/>
      <c r="H48" s="33"/>
      <c r="I48" s="25"/>
      <c r="J48" s="33">
        <f t="shared" si="5"/>
        <v>0</v>
      </c>
      <c r="K48" s="33">
        <f t="shared" si="6"/>
        <v>0</v>
      </c>
      <c r="L48" s="33">
        <f t="shared" si="7"/>
        <v>0</v>
      </c>
      <c r="M48" s="32"/>
    </row>
    <row r="49" spans="1:13" x14ac:dyDescent="0.35">
      <c r="A49" s="28"/>
      <c r="B49" s="28"/>
      <c r="C49" s="28" t="s">
        <v>28</v>
      </c>
      <c r="D49" s="28"/>
      <c r="E49" s="28"/>
      <c r="F49" s="19">
        <f t="shared" ref="F49:L49" si="8">SUM(F12:F48)</f>
        <v>0</v>
      </c>
      <c r="G49" s="19">
        <f t="shared" si="8"/>
        <v>0</v>
      </c>
      <c r="H49" s="19">
        <f t="shared" si="8"/>
        <v>0</v>
      </c>
      <c r="I49" s="20">
        <f t="shared" si="8"/>
        <v>0</v>
      </c>
      <c r="J49" s="20">
        <f t="shared" si="8"/>
        <v>0</v>
      </c>
      <c r="K49" s="20">
        <f t="shared" si="8"/>
        <v>0</v>
      </c>
      <c r="L49" s="21">
        <f t="shared" si="8"/>
        <v>0</v>
      </c>
      <c r="M49" s="22"/>
    </row>
    <row r="50" spans="1:13" x14ac:dyDescent="0.35">
      <c r="K50" s="16"/>
      <c r="L50" s="17"/>
    </row>
    <row r="51" spans="1:13" x14ac:dyDescent="0.35">
      <c r="K51" s="16"/>
      <c r="L51" s="17"/>
    </row>
    <row r="52" spans="1:13" x14ac:dyDescent="0.35">
      <c r="K52" s="16"/>
      <c r="L52" s="17"/>
    </row>
  </sheetData>
  <autoFilter ref="A11:M11" xr:uid="{98D4F327-95D1-4B1A-A864-6EC82E193128}">
    <sortState xmlns:xlrd2="http://schemas.microsoft.com/office/spreadsheetml/2017/richdata2" ref="A12:M43">
      <sortCondition ref="M11"/>
    </sortState>
  </autoFilter>
  <pageMargins left="0.511811024" right="0.511811024" top="0.78740157499999996" bottom="0.78740157499999996" header="0.31496062000000002" footer="0.31496062000000002"/>
  <headerFooter>
    <oddHeader>&amp;R&amp;"Aptos"&amp;12&amp;K000000 #PÚBLICA&amp;1#_x000D_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F99428-A8A8-4228-9680-149F6BA022EF}">
  <dimension ref="A1:H23"/>
  <sheetViews>
    <sheetView zoomScale="90" zoomScaleNormal="90" workbookViewId="0">
      <selection activeCell="F12" sqref="F12:G12"/>
    </sheetView>
  </sheetViews>
  <sheetFormatPr defaultRowHeight="14.5" x14ac:dyDescent="0.35"/>
  <cols>
    <col min="1" max="1" width="20.81640625" customWidth="1"/>
    <col min="2" max="2" width="31.6328125" bestFit="1" customWidth="1"/>
    <col min="3" max="3" width="28.1796875" customWidth="1"/>
    <col min="4" max="4" width="20.81640625" bestFit="1" customWidth="1"/>
    <col min="5" max="5" width="21.453125" bestFit="1" customWidth="1"/>
    <col min="6" max="6" width="16.6328125" bestFit="1" customWidth="1"/>
    <col min="7" max="7" width="15.6328125" customWidth="1"/>
    <col min="8" max="8" width="23.36328125" customWidth="1"/>
    <col min="9" max="9" width="18.1796875" customWidth="1"/>
    <col min="10" max="10" width="13.36328125" customWidth="1"/>
    <col min="11" max="11" width="13" customWidth="1"/>
  </cols>
  <sheetData>
    <row r="1" spans="1:8" x14ac:dyDescent="0.35">
      <c r="A1" s="1" t="s">
        <v>3</v>
      </c>
      <c r="B1" s="1"/>
    </row>
    <row r="2" spans="1:8" x14ac:dyDescent="0.35">
      <c r="A2" s="1" t="s">
        <v>16</v>
      </c>
      <c r="B2" t="s">
        <v>42</v>
      </c>
    </row>
    <row r="3" spans="1:8" x14ac:dyDescent="0.35">
      <c r="A3" s="1" t="s">
        <v>6</v>
      </c>
      <c r="B3" t="s">
        <v>43</v>
      </c>
      <c r="F3" s="3"/>
    </row>
    <row r="4" spans="1:8" x14ac:dyDescent="0.35">
      <c r="A4" s="1" t="s">
        <v>45</v>
      </c>
      <c r="B4" t="s">
        <v>46</v>
      </c>
      <c r="F4" s="3"/>
    </row>
    <row r="5" spans="1:8" x14ac:dyDescent="0.35">
      <c r="A5" s="1" t="s">
        <v>4</v>
      </c>
      <c r="B5" t="s">
        <v>54</v>
      </c>
      <c r="C5" s="18" t="s">
        <v>29</v>
      </c>
      <c r="F5" s="3"/>
    </row>
    <row r="6" spans="1:8" x14ac:dyDescent="0.35">
      <c r="A6" s="1" t="s">
        <v>5</v>
      </c>
      <c r="B6" t="s">
        <v>44</v>
      </c>
      <c r="F6" s="3"/>
    </row>
    <row r="7" spans="1:8" x14ac:dyDescent="0.35">
      <c r="A7" s="1" t="s">
        <v>7</v>
      </c>
      <c r="B7" t="s">
        <v>26</v>
      </c>
      <c r="F7" s="3"/>
    </row>
    <row r="8" spans="1:8" x14ac:dyDescent="0.35">
      <c r="A8" s="1" t="s">
        <v>36</v>
      </c>
      <c r="F8" s="3"/>
    </row>
    <row r="9" spans="1:8" x14ac:dyDescent="0.35">
      <c r="A9" s="1"/>
      <c r="F9" s="3"/>
    </row>
    <row r="10" spans="1:8" x14ac:dyDescent="0.35">
      <c r="A10" s="3"/>
      <c r="B10" s="1"/>
      <c r="D10" s="1" t="s">
        <v>35</v>
      </c>
      <c r="F10" s="3"/>
    </row>
    <row r="11" spans="1:8" x14ac:dyDescent="0.35">
      <c r="A11" s="10" t="s">
        <v>10</v>
      </c>
      <c r="B11" s="10" t="s">
        <v>13</v>
      </c>
      <c r="C11" s="10" t="s">
        <v>0</v>
      </c>
      <c r="D11" s="10" t="s">
        <v>8</v>
      </c>
      <c r="E11" s="10" t="s">
        <v>1</v>
      </c>
      <c r="F11" s="11" t="s">
        <v>9</v>
      </c>
      <c r="G11" s="12" t="s">
        <v>12</v>
      </c>
      <c r="H11" s="10" t="s">
        <v>2</v>
      </c>
    </row>
    <row r="12" spans="1:8" x14ac:dyDescent="0.35">
      <c r="A12" s="6"/>
      <c r="B12" s="2"/>
      <c r="C12" s="4"/>
      <c r="D12" s="9"/>
      <c r="E12" s="5"/>
      <c r="F12" s="36">
        <f>E12*9.45%</f>
        <v>0</v>
      </c>
      <c r="G12" s="36">
        <f>E12-F12</f>
        <v>0</v>
      </c>
      <c r="H12" s="4"/>
    </row>
    <row r="13" spans="1:8" x14ac:dyDescent="0.35">
      <c r="A13" s="6"/>
      <c r="B13" s="2"/>
      <c r="C13" s="4"/>
      <c r="D13" s="9"/>
      <c r="E13" s="5"/>
      <c r="F13" s="36">
        <f t="shared" ref="F13:F15" si="0">E13*9.45%</f>
        <v>0</v>
      </c>
      <c r="G13" s="36">
        <f t="shared" ref="G13:G15" si="1">E13-F13</f>
        <v>0</v>
      </c>
      <c r="H13" s="4"/>
    </row>
    <row r="14" spans="1:8" x14ac:dyDescent="0.35">
      <c r="A14" s="6"/>
      <c r="B14" s="2"/>
      <c r="C14" s="4"/>
      <c r="D14" s="9"/>
      <c r="E14" s="5"/>
      <c r="F14" s="36">
        <f t="shared" si="0"/>
        <v>0</v>
      </c>
      <c r="G14" s="36">
        <f t="shared" si="1"/>
        <v>0</v>
      </c>
      <c r="H14" s="4"/>
    </row>
    <row r="15" spans="1:8" x14ac:dyDescent="0.35">
      <c r="A15" s="6"/>
      <c r="B15" s="2"/>
      <c r="C15" s="4"/>
      <c r="D15" s="9"/>
      <c r="E15" s="5"/>
      <c r="F15" s="36">
        <f t="shared" si="0"/>
        <v>0</v>
      </c>
      <c r="G15" s="36">
        <f t="shared" si="1"/>
        <v>0</v>
      </c>
      <c r="H15" s="4"/>
    </row>
    <row r="16" spans="1:8" x14ac:dyDescent="0.35">
      <c r="A16" s="38" t="s">
        <v>28</v>
      </c>
      <c r="B16" s="38"/>
      <c r="C16" s="38"/>
      <c r="D16" s="38"/>
      <c r="E16" s="19">
        <f>SUM(E12:E15)</f>
        <v>0</v>
      </c>
      <c r="F16" s="20">
        <f>SUM(F12:F15)</f>
        <v>0</v>
      </c>
      <c r="G16" s="27">
        <f>SUM(G12:G15)</f>
        <v>0</v>
      </c>
      <c r="H16" s="19"/>
    </row>
    <row r="23" spans="3:3" x14ac:dyDescent="0.35">
      <c r="C23" s="18"/>
    </row>
  </sheetData>
  <autoFilter ref="A11:H11" xr:uid="{68F99428-A8A8-4228-9680-149F6BA022EF}"/>
  <mergeCells count="1">
    <mergeCell ref="A16:D16"/>
  </mergeCells>
  <pageMargins left="0.511811024" right="0.511811024" top="0.78740157499999996" bottom="0.78740157499999996" header="0.31496062000000002" footer="0.31496062000000002"/>
  <headerFooter>
    <oddHeader>&amp;R&amp;"Aptos"&amp;12&amp;K000000 #PÚBLICA&amp;1#_x000D_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E9238-BFF6-424B-A4A4-F35017BB6792}">
  <sheetPr>
    <pageSetUpPr fitToPage="1"/>
  </sheetPr>
  <dimension ref="A1:M71"/>
  <sheetViews>
    <sheetView tabSelected="1" topLeftCell="E59" zoomScale="90" zoomScaleNormal="90" workbookViewId="0">
      <selection activeCell="L71" sqref="L71"/>
    </sheetView>
  </sheetViews>
  <sheetFormatPr defaultRowHeight="14.5" x14ac:dyDescent="0.35"/>
  <cols>
    <col min="1" max="1" width="18.6328125" customWidth="1"/>
    <col min="2" max="2" width="15.453125" customWidth="1"/>
    <col min="3" max="3" width="34" style="2" bestFit="1" customWidth="1"/>
    <col min="4" max="4" width="29.453125" style="2" customWidth="1"/>
    <col min="5" max="5" width="28.08984375" style="2" customWidth="1"/>
    <col min="6" max="6" width="24.90625" style="2" customWidth="1"/>
    <col min="7" max="7" width="20.1796875" style="2" customWidth="1"/>
    <col min="8" max="9" width="19" style="2" customWidth="1"/>
    <col min="10" max="10" width="24.26953125" style="2" bestFit="1" customWidth="1"/>
    <col min="11" max="11" width="20.453125" style="7" customWidth="1"/>
    <col min="12" max="12" width="15.81640625" style="8" customWidth="1"/>
    <col min="13" max="13" width="16.6328125" style="2" customWidth="1"/>
  </cols>
  <sheetData>
    <row r="1" spans="1:13" x14ac:dyDescent="0.35">
      <c r="A1" s="1" t="s">
        <v>3</v>
      </c>
      <c r="B1" s="1"/>
    </row>
    <row r="2" spans="1:13" x14ac:dyDescent="0.35">
      <c r="A2" s="1" t="s">
        <v>16</v>
      </c>
      <c r="B2" t="s">
        <v>42</v>
      </c>
    </row>
    <row r="3" spans="1:13" x14ac:dyDescent="0.35">
      <c r="A3" s="1" t="s">
        <v>6</v>
      </c>
      <c r="B3" t="s">
        <v>43</v>
      </c>
    </row>
    <row r="4" spans="1:13" x14ac:dyDescent="0.35">
      <c r="A4" s="1" t="s">
        <v>14</v>
      </c>
      <c r="B4" t="s">
        <v>70</v>
      </c>
    </row>
    <row r="5" spans="1:13" x14ac:dyDescent="0.35">
      <c r="A5" s="1" t="s">
        <v>5</v>
      </c>
      <c r="B5" t="s">
        <v>44</v>
      </c>
    </row>
    <row r="6" spans="1:13" x14ac:dyDescent="0.35">
      <c r="A6" s="1" t="s">
        <v>15</v>
      </c>
      <c r="B6" t="s">
        <v>52</v>
      </c>
    </row>
    <row r="7" spans="1:13" x14ac:dyDescent="0.35">
      <c r="A7" s="1" t="s">
        <v>7</v>
      </c>
      <c r="B7" t="s">
        <v>37</v>
      </c>
    </row>
    <row r="8" spans="1:13" x14ac:dyDescent="0.35">
      <c r="A8" s="1" t="s">
        <v>32</v>
      </c>
      <c r="B8" s="1"/>
    </row>
    <row r="9" spans="1:13" x14ac:dyDescent="0.35">
      <c r="B9" s="1"/>
    </row>
    <row r="10" spans="1:13" x14ac:dyDescent="0.35">
      <c r="A10" s="3"/>
      <c r="B10" s="3"/>
    </row>
    <row r="11" spans="1:13" x14ac:dyDescent="0.35">
      <c r="A11" s="3"/>
      <c r="B11" s="3"/>
      <c r="E11" s="3" t="s">
        <v>34</v>
      </c>
    </row>
    <row r="12" spans="1:13" x14ac:dyDescent="0.35">
      <c r="A12" s="10" t="s">
        <v>10</v>
      </c>
      <c r="B12" s="10" t="s">
        <v>0</v>
      </c>
      <c r="C12" s="10" t="s">
        <v>18</v>
      </c>
      <c r="D12" s="10" t="s">
        <v>17</v>
      </c>
      <c r="E12" s="10" t="s">
        <v>13</v>
      </c>
      <c r="F12" s="13" t="s">
        <v>1</v>
      </c>
      <c r="G12" s="24" t="s">
        <v>39</v>
      </c>
      <c r="H12" s="13" t="s">
        <v>19</v>
      </c>
      <c r="I12" s="14" t="s">
        <v>48</v>
      </c>
      <c r="J12" s="14" t="s">
        <v>49</v>
      </c>
      <c r="K12" s="14" t="s">
        <v>9</v>
      </c>
      <c r="L12" s="12" t="s">
        <v>12</v>
      </c>
      <c r="M12" s="10" t="s">
        <v>2</v>
      </c>
    </row>
    <row r="13" spans="1:13" x14ac:dyDescent="0.35">
      <c r="A13" s="47">
        <v>1767</v>
      </c>
      <c r="B13" s="4">
        <v>46160</v>
      </c>
      <c r="C13" s="2" t="s">
        <v>93</v>
      </c>
      <c r="D13" s="2" t="s">
        <v>94</v>
      </c>
      <c r="E13" s="2" t="s">
        <v>168</v>
      </c>
      <c r="F13" s="34">
        <f t="shared" ref="F13" si="0">G13+H13</f>
        <v>49638.192249999993</v>
      </c>
      <c r="G13" s="33">
        <v>42245.27</v>
      </c>
      <c r="H13" s="33">
        <f>(G13*1.25)*14%</f>
        <v>7392.9222499999996</v>
      </c>
      <c r="I13" s="25">
        <v>3992.17</v>
      </c>
      <c r="J13" s="33">
        <f t="shared" ref="J13" si="1">H13*9.45%</f>
        <v>698.63115262499991</v>
      </c>
      <c r="K13" s="33">
        <f t="shared" ref="K13" si="2">I13+J13</f>
        <v>4690.8011526250002</v>
      </c>
      <c r="L13" s="33">
        <f t="shared" ref="L13" si="3">F13-K13</f>
        <v>44947.391097374995</v>
      </c>
      <c r="M13" s="4">
        <v>46183</v>
      </c>
    </row>
    <row r="14" spans="1:13" x14ac:dyDescent="0.35">
      <c r="A14" s="48">
        <v>1767</v>
      </c>
      <c r="B14" s="4">
        <v>46160</v>
      </c>
      <c r="C14" s="2" t="s">
        <v>95</v>
      </c>
      <c r="D14" s="2" t="s">
        <v>94</v>
      </c>
      <c r="E14" s="2" t="s">
        <v>168</v>
      </c>
      <c r="F14" s="34">
        <f t="shared" ref="F14:F70" si="4">G14+H14</f>
        <v>8361.0884999999998</v>
      </c>
      <c r="G14" s="33">
        <v>7115.82</v>
      </c>
      <c r="H14" s="33">
        <f t="shared" ref="H14:H70" si="5">(G14*1.25)*14%</f>
        <v>1245.2685000000001</v>
      </c>
      <c r="I14" s="25">
        <v>672.44</v>
      </c>
      <c r="J14" s="33">
        <f t="shared" ref="J14:J70" si="6">H14*9.45%</f>
        <v>117.67787324999999</v>
      </c>
      <c r="K14" s="33">
        <f t="shared" ref="K14:K70" si="7">I14+J14</f>
        <v>790.11787325</v>
      </c>
      <c r="L14" s="33">
        <f t="shared" ref="L14:L70" si="8">F14-K14</f>
        <v>7570.9706267499996</v>
      </c>
      <c r="M14" s="4">
        <v>46183</v>
      </c>
    </row>
    <row r="15" spans="1:13" x14ac:dyDescent="0.35">
      <c r="A15" s="48">
        <v>1767</v>
      </c>
      <c r="B15" s="4">
        <v>46160</v>
      </c>
      <c r="C15" s="2" t="s">
        <v>96</v>
      </c>
      <c r="D15" s="2" t="s">
        <v>94</v>
      </c>
      <c r="E15" s="2" t="s">
        <v>168</v>
      </c>
      <c r="F15" s="34">
        <f t="shared" ref="F15:F38" si="9">G15+H15</f>
        <v>10306.547750000002</v>
      </c>
      <c r="G15" s="33">
        <v>8771.5300000000007</v>
      </c>
      <c r="H15" s="33">
        <f t="shared" si="5"/>
        <v>1535.0177500000002</v>
      </c>
      <c r="I15" s="25">
        <v>828.91</v>
      </c>
      <c r="J15" s="33">
        <f t="shared" ref="J15:J38" si="10">H15*9.45%</f>
        <v>145.05917737499999</v>
      </c>
      <c r="K15" s="33">
        <f t="shared" ref="K15:K38" si="11">I15+J15</f>
        <v>973.96917737499996</v>
      </c>
      <c r="L15" s="33">
        <f t="shared" ref="L15:L38" si="12">F15-K15</f>
        <v>9332.5785726250015</v>
      </c>
      <c r="M15" s="4">
        <v>46183</v>
      </c>
    </row>
    <row r="16" spans="1:13" x14ac:dyDescent="0.35">
      <c r="A16" s="48">
        <v>1767</v>
      </c>
      <c r="B16" s="4">
        <v>46160</v>
      </c>
      <c r="C16" s="2" t="s">
        <v>97</v>
      </c>
      <c r="D16" s="2" t="s">
        <v>94</v>
      </c>
      <c r="E16" s="2" t="s">
        <v>168</v>
      </c>
      <c r="F16" s="34">
        <f t="shared" si="9"/>
        <v>23366.449499999999</v>
      </c>
      <c r="G16" s="33">
        <v>19886.34</v>
      </c>
      <c r="H16" s="33">
        <f t="shared" si="5"/>
        <v>3480.1095</v>
      </c>
      <c r="I16" s="25">
        <v>1879.25</v>
      </c>
      <c r="J16" s="33">
        <f t="shared" si="10"/>
        <v>328.87034774999995</v>
      </c>
      <c r="K16" s="33">
        <f t="shared" si="11"/>
        <v>2208.1203477499998</v>
      </c>
      <c r="L16" s="33">
        <f t="shared" si="12"/>
        <v>21158.32915225</v>
      </c>
      <c r="M16" s="4">
        <v>46183</v>
      </c>
    </row>
    <row r="17" spans="1:13" x14ac:dyDescent="0.35">
      <c r="A17" s="48">
        <v>1767</v>
      </c>
      <c r="B17" s="4">
        <v>46160</v>
      </c>
      <c r="C17" s="2" t="s">
        <v>98</v>
      </c>
      <c r="D17" s="2" t="s">
        <v>94</v>
      </c>
      <c r="E17" s="2" t="s">
        <v>168</v>
      </c>
      <c r="F17" s="34">
        <f t="shared" si="9"/>
        <v>9698.3089999999993</v>
      </c>
      <c r="G17" s="33">
        <v>8253.8799999999992</v>
      </c>
      <c r="H17" s="33">
        <f t="shared" si="5"/>
        <v>1444.4289999999999</v>
      </c>
      <c r="I17" s="25">
        <v>780</v>
      </c>
      <c r="J17" s="33">
        <f t="shared" si="10"/>
        <v>136.49854049999996</v>
      </c>
      <c r="K17" s="33">
        <f t="shared" si="11"/>
        <v>916.49854049999999</v>
      </c>
      <c r="L17" s="33">
        <f t="shared" si="12"/>
        <v>8781.8104594999986</v>
      </c>
      <c r="M17" s="4">
        <v>46183</v>
      </c>
    </row>
    <row r="18" spans="1:13" x14ac:dyDescent="0.35">
      <c r="A18" s="48">
        <v>1780</v>
      </c>
      <c r="B18" s="4">
        <v>46162</v>
      </c>
      <c r="C18" s="2" t="s">
        <v>99</v>
      </c>
      <c r="D18" s="2" t="s">
        <v>100</v>
      </c>
      <c r="E18" s="2" t="s">
        <v>168</v>
      </c>
      <c r="F18" s="34">
        <f t="shared" si="9"/>
        <v>834.72</v>
      </c>
      <c r="G18" s="33">
        <v>710.4</v>
      </c>
      <c r="H18" s="33">
        <f t="shared" si="5"/>
        <v>124.32000000000001</v>
      </c>
      <c r="I18" s="25">
        <v>69.13</v>
      </c>
      <c r="J18" s="33">
        <f t="shared" si="10"/>
        <v>11.748239999999999</v>
      </c>
      <c r="K18" s="33">
        <f t="shared" si="11"/>
        <v>80.878239999999991</v>
      </c>
      <c r="L18" s="33">
        <f t="shared" si="12"/>
        <v>753.84176000000002</v>
      </c>
      <c r="M18" s="4">
        <v>46190</v>
      </c>
    </row>
    <row r="19" spans="1:13" x14ac:dyDescent="0.35">
      <c r="A19" s="48">
        <v>1780</v>
      </c>
      <c r="B19" s="4">
        <v>46162</v>
      </c>
      <c r="C19" s="2" t="s">
        <v>101</v>
      </c>
      <c r="D19" s="2" t="s">
        <v>102</v>
      </c>
      <c r="E19" s="2" t="s">
        <v>168</v>
      </c>
      <c r="F19" s="34">
        <f t="shared" si="9"/>
        <v>457.96799999999996</v>
      </c>
      <c r="G19" s="33">
        <v>389.76</v>
      </c>
      <c r="H19" s="33">
        <f t="shared" si="5"/>
        <v>68.207999999999998</v>
      </c>
      <c r="I19" s="25">
        <v>36.83</v>
      </c>
      <c r="J19" s="33">
        <f t="shared" si="10"/>
        <v>6.4456559999999987</v>
      </c>
      <c r="K19" s="33">
        <f t="shared" si="11"/>
        <v>43.275655999999998</v>
      </c>
      <c r="L19" s="33">
        <f t="shared" si="12"/>
        <v>414.69234399999993</v>
      </c>
      <c r="M19" s="4">
        <v>46190</v>
      </c>
    </row>
    <row r="20" spans="1:13" x14ac:dyDescent="0.35">
      <c r="A20" s="48">
        <v>1842</v>
      </c>
      <c r="B20" s="4">
        <v>46170</v>
      </c>
      <c r="C20" s="2" t="s">
        <v>103</v>
      </c>
      <c r="D20" s="2" t="s">
        <v>104</v>
      </c>
      <c r="E20" s="2" t="s">
        <v>168</v>
      </c>
      <c r="F20" s="34">
        <f t="shared" ref="F20:F29" si="13">G20+H20</f>
        <v>637.88400000000001</v>
      </c>
      <c r="G20" s="33">
        <v>542.88</v>
      </c>
      <c r="H20" s="33">
        <f t="shared" si="5"/>
        <v>95.004000000000019</v>
      </c>
      <c r="I20" s="25">
        <v>51.31</v>
      </c>
      <c r="J20" s="33">
        <f t="shared" ref="J20:J29" si="14">H20*9.45%</f>
        <v>8.9778780000000005</v>
      </c>
      <c r="K20" s="33">
        <f t="shared" ref="K20:K29" si="15">I20+J20</f>
        <v>60.287878000000006</v>
      </c>
      <c r="L20" s="33">
        <f t="shared" ref="L20:L29" si="16">F20-K20</f>
        <v>577.59612200000004</v>
      </c>
      <c r="M20" s="4">
        <v>46184</v>
      </c>
    </row>
    <row r="21" spans="1:13" x14ac:dyDescent="0.35">
      <c r="A21" s="48">
        <v>1780</v>
      </c>
      <c r="B21" s="4">
        <v>46162</v>
      </c>
      <c r="C21" s="2" t="s">
        <v>105</v>
      </c>
      <c r="D21" s="2" t="s">
        <v>106</v>
      </c>
      <c r="E21" s="2" t="s">
        <v>168</v>
      </c>
      <c r="F21" s="34">
        <f t="shared" si="13"/>
        <v>958.8</v>
      </c>
      <c r="G21" s="33">
        <v>816</v>
      </c>
      <c r="H21" s="33">
        <f t="shared" si="5"/>
        <v>142.80000000000001</v>
      </c>
      <c r="I21" s="25">
        <v>77.11</v>
      </c>
      <c r="J21" s="33">
        <f t="shared" si="14"/>
        <v>13.494599999999998</v>
      </c>
      <c r="K21" s="33">
        <f t="shared" si="15"/>
        <v>90.604600000000005</v>
      </c>
      <c r="L21" s="33">
        <f t="shared" si="16"/>
        <v>868.19539999999995</v>
      </c>
      <c r="M21" s="4">
        <v>46190</v>
      </c>
    </row>
    <row r="22" spans="1:13" x14ac:dyDescent="0.35">
      <c r="A22" s="48">
        <v>1779</v>
      </c>
      <c r="B22" s="4">
        <v>46162</v>
      </c>
      <c r="C22" s="2" t="s">
        <v>107</v>
      </c>
      <c r="D22" s="2" t="s">
        <v>108</v>
      </c>
      <c r="E22" s="2" t="s">
        <v>168</v>
      </c>
      <c r="F22" s="34">
        <f t="shared" si="13"/>
        <v>366.6</v>
      </c>
      <c r="G22" s="33">
        <v>312</v>
      </c>
      <c r="H22" s="33">
        <f t="shared" si="5"/>
        <v>54.600000000000009</v>
      </c>
      <c r="I22" s="25">
        <v>0</v>
      </c>
      <c r="J22" s="33">
        <f t="shared" si="14"/>
        <v>5.1597</v>
      </c>
      <c r="K22" s="33">
        <f t="shared" si="15"/>
        <v>5.1597</v>
      </c>
      <c r="L22" s="33">
        <f t="shared" si="16"/>
        <v>361.44030000000004</v>
      </c>
      <c r="M22" s="4">
        <v>46190</v>
      </c>
    </row>
    <row r="23" spans="1:13" x14ac:dyDescent="0.35">
      <c r="A23" s="47">
        <v>1826</v>
      </c>
      <c r="B23" s="4">
        <v>46168</v>
      </c>
      <c r="C23" s="2" t="s">
        <v>109</v>
      </c>
      <c r="D23" s="2" t="s">
        <v>110</v>
      </c>
      <c r="E23" s="2" t="s">
        <v>168</v>
      </c>
      <c r="F23" s="34">
        <f t="shared" si="13"/>
        <v>1330.13525</v>
      </c>
      <c r="G23" s="33">
        <v>1132.03</v>
      </c>
      <c r="H23" s="33">
        <f t="shared" si="5"/>
        <v>198.10525000000001</v>
      </c>
      <c r="I23" s="25">
        <v>106.98</v>
      </c>
      <c r="J23" s="33">
        <f t="shared" si="14"/>
        <v>18.720946124999998</v>
      </c>
      <c r="K23" s="33">
        <f t="shared" si="15"/>
        <v>125.700946125</v>
      </c>
      <c r="L23" s="33">
        <f t="shared" si="16"/>
        <v>1204.4343038750001</v>
      </c>
      <c r="M23" s="4">
        <v>46183</v>
      </c>
    </row>
    <row r="24" spans="1:13" x14ac:dyDescent="0.35">
      <c r="A24" s="48">
        <v>1779</v>
      </c>
      <c r="B24" s="4">
        <v>46162</v>
      </c>
      <c r="C24" s="2" t="s">
        <v>111</v>
      </c>
      <c r="D24" s="2" t="s">
        <v>112</v>
      </c>
      <c r="E24" s="2" t="s">
        <v>168</v>
      </c>
      <c r="F24" s="34">
        <f t="shared" si="13"/>
        <v>315.84000000000003</v>
      </c>
      <c r="G24" s="33">
        <v>268.8</v>
      </c>
      <c r="H24" s="33">
        <f t="shared" si="5"/>
        <v>47.040000000000006</v>
      </c>
      <c r="I24" s="25">
        <v>0</v>
      </c>
      <c r="J24" s="33">
        <f t="shared" si="14"/>
        <v>4.4452800000000003</v>
      </c>
      <c r="K24" s="33">
        <f t="shared" si="15"/>
        <v>4.4452800000000003</v>
      </c>
      <c r="L24" s="33">
        <f t="shared" si="16"/>
        <v>311.39472000000001</v>
      </c>
      <c r="M24" s="4">
        <v>46190</v>
      </c>
    </row>
    <row r="25" spans="1:13" x14ac:dyDescent="0.35">
      <c r="A25" s="47">
        <v>1779</v>
      </c>
      <c r="B25" s="4">
        <v>46162</v>
      </c>
      <c r="C25" s="2" t="s">
        <v>111</v>
      </c>
      <c r="D25" s="2" t="s">
        <v>112</v>
      </c>
      <c r="E25" s="2" t="s">
        <v>168</v>
      </c>
      <c r="F25" s="34">
        <f t="shared" si="13"/>
        <v>360.96</v>
      </c>
      <c r="G25" s="33">
        <v>307.2</v>
      </c>
      <c r="H25" s="33">
        <f t="shared" si="5"/>
        <v>53.760000000000005</v>
      </c>
      <c r="I25" s="25">
        <v>0</v>
      </c>
      <c r="J25" s="33">
        <f t="shared" si="14"/>
        <v>5.0803199999999995</v>
      </c>
      <c r="K25" s="33">
        <f t="shared" si="15"/>
        <v>5.0803199999999995</v>
      </c>
      <c r="L25" s="33">
        <f t="shared" si="16"/>
        <v>355.87968000000001</v>
      </c>
      <c r="M25" s="4">
        <v>46190</v>
      </c>
    </row>
    <row r="26" spans="1:13" x14ac:dyDescent="0.35">
      <c r="A26" s="47">
        <v>1780</v>
      </c>
      <c r="B26" s="4">
        <v>46162</v>
      </c>
      <c r="C26" s="2" t="s">
        <v>113</v>
      </c>
      <c r="D26" s="2" t="s">
        <v>114</v>
      </c>
      <c r="E26" s="2" t="s">
        <v>168</v>
      </c>
      <c r="F26" s="34">
        <f t="shared" si="13"/>
        <v>670.03200000000004</v>
      </c>
      <c r="G26" s="33">
        <v>570.24</v>
      </c>
      <c r="H26" s="33">
        <f t="shared" si="5"/>
        <v>99.792000000000002</v>
      </c>
      <c r="I26" s="25">
        <v>53.89</v>
      </c>
      <c r="J26" s="33">
        <f t="shared" si="14"/>
        <v>9.4303439999999981</v>
      </c>
      <c r="K26" s="33">
        <f t="shared" si="15"/>
        <v>63.320343999999999</v>
      </c>
      <c r="L26" s="33">
        <f t="shared" si="16"/>
        <v>606.71165600000006</v>
      </c>
      <c r="M26" s="4">
        <v>46190</v>
      </c>
    </row>
    <row r="27" spans="1:13" x14ac:dyDescent="0.35">
      <c r="A27" s="47">
        <v>1780</v>
      </c>
      <c r="B27" s="4">
        <v>46162</v>
      </c>
      <c r="C27" s="2" t="s">
        <v>115</v>
      </c>
      <c r="D27" s="2" t="s">
        <v>116</v>
      </c>
      <c r="E27" s="2" t="s">
        <v>168</v>
      </c>
      <c r="F27" s="34">
        <f t="shared" si="13"/>
        <v>644.42875000000004</v>
      </c>
      <c r="G27" s="33">
        <v>548.45000000000005</v>
      </c>
      <c r="H27" s="33">
        <f t="shared" si="5"/>
        <v>95.978750000000005</v>
      </c>
      <c r="I27" s="25">
        <v>51.82</v>
      </c>
      <c r="J27" s="33">
        <f t="shared" si="14"/>
        <v>9.0699918749999995</v>
      </c>
      <c r="K27" s="33">
        <f t="shared" si="15"/>
        <v>60.889991875</v>
      </c>
      <c r="L27" s="33">
        <f t="shared" si="16"/>
        <v>583.53875812500007</v>
      </c>
      <c r="M27" s="4">
        <v>46190</v>
      </c>
    </row>
    <row r="28" spans="1:13" x14ac:dyDescent="0.35">
      <c r="A28" s="47">
        <v>1780</v>
      </c>
      <c r="B28" s="4">
        <v>46162</v>
      </c>
      <c r="C28" s="2" t="s">
        <v>117</v>
      </c>
      <c r="D28" s="2" t="s">
        <v>114</v>
      </c>
      <c r="E28" s="2" t="s">
        <v>168</v>
      </c>
      <c r="F28" s="34">
        <f t="shared" si="13"/>
        <v>889.31050000000005</v>
      </c>
      <c r="G28" s="33">
        <v>756.86</v>
      </c>
      <c r="H28" s="33">
        <f t="shared" si="5"/>
        <v>132.45050000000001</v>
      </c>
      <c r="I28" s="25">
        <v>71.53</v>
      </c>
      <c r="J28" s="33">
        <f t="shared" si="14"/>
        <v>12.516572249999999</v>
      </c>
      <c r="K28" s="33">
        <f t="shared" si="15"/>
        <v>84.046572249999997</v>
      </c>
      <c r="L28" s="33">
        <f t="shared" si="16"/>
        <v>805.26392774999999</v>
      </c>
      <c r="M28" s="4">
        <v>46190</v>
      </c>
    </row>
    <row r="29" spans="1:13" x14ac:dyDescent="0.35">
      <c r="A29" s="47">
        <v>1842</v>
      </c>
      <c r="B29" s="4">
        <v>46170</v>
      </c>
      <c r="C29" s="2" t="s">
        <v>118</v>
      </c>
      <c r="D29" s="2" t="s">
        <v>114</v>
      </c>
      <c r="E29" s="2" t="s">
        <v>168</v>
      </c>
      <c r="F29" s="34">
        <f t="shared" si="13"/>
        <v>780.08249999999998</v>
      </c>
      <c r="G29" s="33">
        <v>663.9</v>
      </c>
      <c r="H29" s="33">
        <f t="shared" si="5"/>
        <v>116.1825</v>
      </c>
      <c r="I29" s="25">
        <v>62.75</v>
      </c>
      <c r="J29" s="33">
        <f t="shared" si="14"/>
        <v>10.979246249999999</v>
      </c>
      <c r="K29" s="33">
        <f t="shared" si="15"/>
        <v>73.729246250000003</v>
      </c>
      <c r="L29" s="33">
        <f t="shared" si="16"/>
        <v>706.35325375000002</v>
      </c>
      <c r="M29" s="4">
        <v>46184</v>
      </c>
    </row>
    <row r="30" spans="1:13" x14ac:dyDescent="0.35">
      <c r="A30" s="47">
        <v>1842</v>
      </c>
      <c r="B30" s="4">
        <v>46170</v>
      </c>
      <c r="C30" s="2" t="s">
        <v>119</v>
      </c>
      <c r="D30" s="2" t="s">
        <v>120</v>
      </c>
      <c r="E30" s="2" t="s">
        <v>168</v>
      </c>
      <c r="F30" s="34">
        <f t="shared" si="9"/>
        <v>1376.16</v>
      </c>
      <c r="G30" s="33">
        <v>1171.2</v>
      </c>
      <c r="H30" s="33">
        <f t="shared" si="5"/>
        <v>204.96</v>
      </c>
      <c r="I30" s="25">
        <v>110.68</v>
      </c>
      <c r="J30" s="33">
        <f t="shared" si="10"/>
        <v>19.36872</v>
      </c>
      <c r="K30" s="33">
        <f t="shared" si="11"/>
        <v>130.04872</v>
      </c>
      <c r="L30" s="33">
        <f t="shared" si="12"/>
        <v>1246.1112800000001</v>
      </c>
      <c r="M30" s="4">
        <v>46184</v>
      </c>
    </row>
    <row r="31" spans="1:13" x14ac:dyDescent="0.35">
      <c r="A31" s="47">
        <v>1780</v>
      </c>
      <c r="B31" s="4">
        <v>46162</v>
      </c>
      <c r="C31" s="2" t="s">
        <v>121</v>
      </c>
      <c r="D31" s="2" t="s">
        <v>120</v>
      </c>
      <c r="E31" s="2" t="s">
        <v>168</v>
      </c>
      <c r="F31" s="34">
        <f t="shared" si="9"/>
        <v>1376.16</v>
      </c>
      <c r="G31" s="33">
        <v>1171.2</v>
      </c>
      <c r="H31" s="33">
        <f t="shared" si="5"/>
        <v>204.96</v>
      </c>
      <c r="I31" s="25">
        <v>110.68</v>
      </c>
      <c r="J31" s="33">
        <f t="shared" si="10"/>
        <v>19.36872</v>
      </c>
      <c r="K31" s="33">
        <f t="shared" si="11"/>
        <v>130.04872</v>
      </c>
      <c r="L31" s="33">
        <f t="shared" si="12"/>
        <v>1246.1112800000001</v>
      </c>
      <c r="M31" s="4">
        <v>46190</v>
      </c>
    </row>
    <row r="32" spans="1:13" x14ac:dyDescent="0.35">
      <c r="A32" s="47">
        <v>1780</v>
      </c>
      <c r="B32" s="4">
        <v>46162</v>
      </c>
      <c r="C32" s="2" t="s">
        <v>122</v>
      </c>
      <c r="D32" s="2" t="s">
        <v>123</v>
      </c>
      <c r="E32" s="2" t="s">
        <v>168</v>
      </c>
      <c r="F32" s="34">
        <f t="shared" si="9"/>
        <v>1790.7705000000001</v>
      </c>
      <c r="G32" s="33">
        <v>1524.06</v>
      </c>
      <c r="H32" s="33">
        <f t="shared" si="5"/>
        <v>266.71050000000002</v>
      </c>
      <c r="I32" s="25">
        <v>144.02000000000001</v>
      </c>
      <c r="J32" s="33">
        <f t="shared" si="10"/>
        <v>25.20414225</v>
      </c>
      <c r="K32" s="33">
        <f t="shared" si="11"/>
        <v>169.22414225</v>
      </c>
      <c r="L32" s="33">
        <f t="shared" si="12"/>
        <v>1621.54635775</v>
      </c>
      <c r="M32" s="4">
        <v>46190</v>
      </c>
    </row>
    <row r="33" spans="1:13" x14ac:dyDescent="0.35">
      <c r="A33" s="47">
        <v>1780</v>
      </c>
      <c r="B33" s="4">
        <v>46162</v>
      </c>
      <c r="C33" s="2" t="s">
        <v>124</v>
      </c>
      <c r="D33" s="2" t="s">
        <v>125</v>
      </c>
      <c r="E33" s="2" t="s">
        <v>168</v>
      </c>
      <c r="F33" s="34">
        <f t="shared" si="9"/>
        <v>1790.7705000000001</v>
      </c>
      <c r="G33" s="33">
        <v>1524.06</v>
      </c>
      <c r="H33" s="33">
        <f t="shared" si="5"/>
        <v>266.71050000000002</v>
      </c>
      <c r="I33" s="25">
        <v>144.02000000000001</v>
      </c>
      <c r="J33" s="33">
        <f t="shared" si="10"/>
        <v>25.20414225</v>
      </c>
      <c r="K33" s="33">
        <f t="shared" si="11"/>
        <v>169.22414225</v>
      </c>
      <c r="L33" s="33">
        <f t="shared" si="12"/>
        <v>1621.54635775</v>
      </c>
      <c r="M33" s="4">
        <v>46190</v>
      </c>
    </row>
    <row r="34" spans="1:13" x14ac:dyDescent="0.35">
      <c r="A34" s="47">
        <v>1781</v>
      </c>
      <c r="B34" s="4">
        <v>46162</v>
      </c>
      <c r="C34" s="2" t="s">
        <v>126</v>
      </c>
      <c r="D34" s="2" t="s">
        <v>125</v>
      </c>
      <c r="E34" s="2" t="s">
        <v>168</v>
      </c>
      <c r="F34" s="34">
        <f t="shared" si="9"/>
        <v>1790.7705000000001</v>
      </c>
      <c r="G34" s="33">
        <v>1524.06</v>
      </c>
      <c r="H34" s="33">
        <f t="shared" si="5"/>
        <v>266.71050000000002</v>
      </c>
      <c r="I34" s="25">
        <v>144.02000000000001</v>
      </c>
      <c r="J34" s="33">
        <f t="shared" si="10"/>
        <v>25.20414225</v>
      </c>
      <c r="K34" s="33">
        <f t="shared" si="11"/>
        <v>169.22414225</v>
      </c>
      <c r="L34" s="33">
        <f t="shared" si="12"/>
        <v>1621.54635775</v>
      </c>
      <c r="M34" s="4">
        <v>46190</v>
      </c>
    </row>
    <row r="35" spans="1:13" x14ac:dyDescent="0.35">
      <c r="A35" s="47">
        <v>1779</v>
      </c>
      <c r="B35" s="4">
        <v>46162</v>
      </c>
      <c r="C35" s="2" t="s">
        <v>127</v>
      </c>
      <c r="D35" s="2" t="s">
        <v>128</v>
      </c>
      <c r="E35" s="2" t="s">
        <v>168</v>
      </c>
      <c r="F35" s="34">
        <f t="shared" si="9"/>
        <v>779.02499999999998</v>
      </c>
      <c r="G35" s="33">
        <v>663</v>
      </c>
      <c r="H35" s="33">
        <f t="shared" si="5"/>
        <v>116.02500000000001</v>
      </c>
      <c r="I35" s="25">
        <v>0</v>
      </c>
      <c r="J35" s="33">
        <f t="shared" si="10"/>
        <v>10.964362499999998</v>
      </c>
      <c r="K35" s="33">
        <f t="shared" si="11"/>
        <v>10.964362499999998</v>
      </c>
      <c r="L35" s="33">
        <f t="shared" si="12"/>
        <v>768.06063749999998</v>
      </c>
      <c r="M35" s="4">
        <v>46190</v>
      </c>
    </row>
    <row r="36" spans="1:13" x14ac:dyDescent="0.35">
      <c r="A36" s="47">
        <v>1781</v>
      </c>
      <c r="B36" s="4">
        <v>46162</v>
      </c>
      <c r="C36" s="2" t="s">
        <v>129</v>
      </c>
      <c r="D36" s="2" t="s">
        <v>130</v>
      </c>
      <c r="E36" s="2" t="s">
        <v>168</v>
      </c>
      <c r="F36" s="34">
        <f t="shared" si="9"/>
        <v>1128</v>
      </c>
      <c r="G36" s="33">
        <v>960</v>
      </c>
      <c r="H36" s="33">
        <f t="shared" si="5"/>
        <v>168.00000000000003</v>
      </c>
      <c r="I36" s="25">
        <v>90.72</v>
      </c>
      <c r="J36" s="33">
        <f t="shared" si="10"/>
        <v>15.876000000000001</v>
      </c>
      <c r="K36" s="33">
        <f t="shared" si="11"/>
        <v>106.596</v>
      </c>
      <c r="L36" s="33">
        <f t="shared" si="12"/>
        <v>1021.404</v>
      </c>
      <c r="M36" s="4">
        <v>46190</v>
      </c>
    </row>
    <row r="37" spans="1:13" x14ac:dyDescent="0.35">
      <c r="A37" s="47">
        <v>1826</v>
      </c>
      <c r="B37" s="4">
        <v>46168</v>
      </c>
      <c r="C37" s="2" t="s">
        <v>131</v>
      </c>
      <c r="D37" s="2" t="s">
        <v>114</v>
      </c>
      <c r="E37" s="2" t="s">
        <v>168</v>
      </c>
      <c r="F37" s="34">
        <f t="shared" si="9"/>
        <v>186.80149999999998</v>
      </c>
      <c r="G37" s="33">
        <v>158.97999999999999</v>
      </c>
      <c r="H37" s="33">
        <f t="shared" si="5"/>
        <v>27.8215</v>
      </c>
      <c r="I37" s="25">
        <v>15.02</v>
      </c>
      <c r="J37" s="33">
        <f t="shared" si="10"/>
        <v>2.6291317499999995</v>
      </c>
      <c r="K37" s="33">
        <f t="shared" si="11"/>
        <v>17.649131749999999</v>
      </c>
      <c r="L37" s="33">
        <f t="shared" si="12"/>
        <v>169.15236824999997</v>
      </c>
      <c r="M37" s="4">
        <v>46183</v>
      </c>
    </row>
    <row r="38" spans="1:13" x14ac:dyDescent="0.35">
      <c r="A38" s="47">
        <v>1779</v>
      </c>
      <c r="B38" s="4">
        <v>46162</v>
      </c>
      <c r="C38" s="2" t="s">
        <v>132</v>
      </c>
      <c r="D38" s="2" t="s">
        <v>133</v>
      </c>
      <c r="E38" s="2" t="s">
        <v>168</v>
      </c>
      <c r="F38" s="34">
        <f t="shared" si="9"/>
        <v>131.976</v>
      </c>
      <c r="G38" s="33">
        <v>112.32</v>
      </c>
      <c r="H38" s="33">
        <f t="shared" si="5"/>
        <v>19.655999999999999</v>
      </c>
      <c r="I38" s="25">
        <v>0</v>
      </c>
      <c r="J38" s="33">
        <f t="shared" si="10"/>
        <v>1.8574919999999997</v>
      </c>
      <c r="K38" s="33">
        <f t="shared" si="11"/>
        <v>1.8574919999999997</v>
      </c>
      <c r="L38" s="33">
        <f t="shared" si="12"/>
        <v>130.11850799999999</v>
      </c>
      <c r="M38" s="4">
        <v>46190</v>
      </c>
    </row>
    <row r="39" spans="1:13" x14ac:dyDescent="0.35">
      <c r="A39" s="47">
        <v>1779</v>
      </c>
      <c r="B39" s="4">
        <v>46162</v>
      </c>
      <c r="C39" s="2" t="s">
        <v>134</v>
      </c>
      <c r="D39" s="2" t="s">
        <v>133</v>
      </c>
      <c r="E39" s="2" t="s">
        <v>168</v>
      </c>
      <c r="F39" s="34">
        <f t="shared" si="4"/>
        <v>263.14125000000001</v>
      </c>
      <c r="G39" s="33">
        <v>223.95</v>
      </c>
      <c r="H39" s="33">
        <f t="shared" si="5"/>
        <v>39.191250000000004</v>
      </c>
      <c r="I39" s="25">
        <v>0</v>
      </c>
      <c r="J39" s="33">
        <f t="shared" si="6"/>
        <v>3.7035731249999997</v>
      </c>
      <c r="K39" s="33">
        <f t="shared" si="7"/>
        <v>3.7035731249999997</v>
      </c>
      <c r="L39" s="33">
        <f t="shared" si="8"/>
        <v>259.43767687500002</v>
      </c>
      <c r="M39" s="4">
        <v>46190</v>
      </c>
    </row>
    <row r="40" spans="1:13" x14ac:dyDescent="0.35">
      <c r="A40" s="47">
        <v>1781</v>
      </c>
      <c r="B40" s="4">
        <v>46162</v>
      </c>
      <c r="C40" s="2" t="s">
        <v>135</v>
      </c>
      <c r="D40" s="2" t="s">
        <v>130</v>
      </c>
      <c r="E40" s="2" t="s">
        <v>168</v>
      </c>
      <c r="F40" s="34">
        <f t="shared" si="4"/>
        <v>676.8</v>
      </c>
      <c r="G40" s="33">
        <v>576</v>
      </c>
      <c r="H40" s="33">
        <f t="shared" si="5"/>
        <v>100.80000000000001</v>
      </c>
      <c r="I40" s="25">
        <v>54.43</v>
      </c>
      <c r="J40" s="33">
        <f t="shared" si="6"/>
        <v>9.525599999999999</v>
      </c>
      <c r="K40" s="33">
        <f t="shared" si="7"/>
        <v>63.955599999999997</v>
      </c>
      <c r="L40" s="33">
        <f t="shared" si="8"/>
        <v>612.84439999999995</v>
      </c>
      <c r="M40" s="4">
        <v>46190</v>
      </c>
    </row>
    <row r="41" spans="1:13" x14ac:dyDescent="0.35">
      <c r="A41" s="47">
        <v>1826</v>
      </c>
      <c r="B41" s="4">
        <v>46168</v>
      </c>
      <c r="C41" s="2" t="s">
        <v>136</v>
      </c>
      <c r="D41" s="2" t="s">
        <v>114</v>
      </c>
      <c r="E41" s="2" t="s">
        <v>168</v>
      </c>
      <c r="F41" s="34">
        <f t="shared" si="4"/>
        <v>546.38675000000001</v>
      </c>
      <c r="G41" s="33">
        <v>465.01</v>
      </c>
      <c r="H41" s="33">
        <f t="shared" si="5"/>
        <v>81.376750000000015</v>
      </c>
      <c r="I41" s="25">
        <v>43.94</v>
      </c>
      <c r="J41" s="33">
        <f t="shared" si="6"/>
        <v>7.690102875</v>
      </c>
      <c r="K41" s="33">
        <f t="shared" si="7"/>
        <v>51.630102874999999</v>
      </c>
      <c r="L41" s="33">
        <f t="shared" si="8"/>
        <v>494.75664712500003</v>
      </c>
      <c r="M41" s="4">
        <v>46183</v>
      </c>
    </row>
    <row r="42" spans="1:13" x14ac:dyDescent="0.35">
      <c r="A42" s="47">
        <v>1842</v>
      </c>
      <c r="B42" s="4">
        <v>46170</v>
      </c>
      <c r="C42" s="2" t="s">
        <v>137</v>
      </c>
      <c r="D42" s="2" t="s">
        <v>138</v>
      </c>
      <c r="E42" s="2" t="s">
        <v>168</v>
      </c>
      <c r="F42" s="34">
        <f t="shared" si="4"/>
        <v>896.76</v>
      </c>
      <c r="G42" s="33">
        <v>763.2</v>
      </c>
      <c r="H42" s="33">
        <f t="shared" si="5"/>
        <v>133.56</v>
      </c>
      <c r="I42" s="25">
        <v>72.12</v>
      </c>
      <c r="J42" s="33">
        <f t="shared" si="6"/>
        <v>12.621419999999999</v>
      </c>
      <c r="K42" s="33">
        <f t="shared" si="7"/>
        <v>84.741420000000005</v>
      </c>
      <c r="L42" s="33">
        <f t="shared" si="8"/>
        <v>812.01857999999993</v>
      </c>
      <c r="M42" s="4">
        <v>46184</v>
      </c>
    </row>
    <row r="43" spans="1:13" x14ac:dyDescent="0.35">
      <c r="A43" s="47">
        <v>1779</v>
      </c>
      <c r="B43" s="4">
        <v>46162</v>
      </c>
      <c r="C43" s="2" t="s">
        <v>139</v>
      </c>
      <c r="D43" s="2" t="s">
        <v>140</v>
      </c>
      <c r="E43" s="2" t="s">
        <v>168</v>
      </c>
      <c r="F43" s="34">
        <f t="shared" si="4"/>
        <v>359.26799999999997</v>
      </c>
      <c r="G43" s="33">
        <v>305.76</v>
      </c>
      <c r="H43" s="33">
        <f t="shared" si="5"/>
        <v>53.508000000000003</v>
      </c>
      <c r="I43" s="25">
        <v>0</v>
      </c>
      <c r="J43" s="33">
        <f t="shared" si="6"/>
        <v>5.0565059999999997</v>
      </c>
      <c r="K43" s="33">
        <f t="shared" si="7"/>
        <v>5.0565059999999997</v>
      </c>
      <c r="L43" s="33">
        <f t="shared" si="8"/>
        <v>354.21149399999996</v>
      </c>
      <c r="M43" s="4">
        <v>46190</v>
      </c>
    </row>
    <row r="44" spans="1:13" x14ac:dyDescent="0.35">
      <c r="A44" s="47">
        <v>1789</v>
      </c>
      <c r="B44" s="4">
        <v>46163</v>
      </c>
      <c r="C44" s="2" t="s">
        <v>141</v>
      </c>
      <c r="D44" s="2" t="s">
        <v>142</v>
      </c>
      <c r="E44" s="2" t="s">
        <v>168</v>
      </c>
      <c r="F44" s="34">
        <f t="shared" si="4"/>
        <v>370.88874999999996</v>
      </c>
      <c r="G44" s="33">
        <v>315.64999999999998</v>
      </c>
      <c r="H44" s="33">
        <f t="shared" si="5"/>
        <v>55.238750000000003</v>
      </c>
      <c r="I44" s="25">
        <v>29.83</v>
      </c>
      <c r="J44" s="33">
        <f t="shared" si="6"/>
        <v>5.2200618749999999</v>
      </c>
      <c r="K44" s="33">
        <f t="shared" si="7"/>
        <v>35.050061874999997</v>
      </c>
      <c r="L44" s="33">
        <f t="shared" si="8"/>
        <v>335.83868812499998</v>
      </c>
      <c r="M44" s="4">
        <v>46190</v>
      </c>
    </row>
    <row r="45" spans="1:13" x14ac:dyDescent="0.35">
      <c r="A45" s="47">
        <v>1789</v>
      </c>
      <c r="B45" s="4">
        <v>46163</v>
      </c>
      <c r="C45" s="2" t="s">
        <v>143</v>
      </c>
      <c r="D45" s="2" t="s">
        <v>144</v>
      </c>
      <c r="E45" s="2" t="s">
        <v>168</v>
      </c>
      <c r="F45" s="34">
        <f t="shared" si="4"/>
        <v>375.84725000000003</v>
      </c>
      <c r="G45" s="33">
        <v>319.87</v>
      </c>
      <c r="H45" s="33">
        <f t="shared" si="5"/>
        <v>55.977250000000005</v>
      </c>
      <c r="I45" s="25">
        <v>0</v>
      </c>
      <c r="J45" s="33">
        <f t="shared" si="6"/>
        <v>5.2898501250000001</v>
      </c>
      <c r="K45" s="33">
        <f t="shared" si="7"/>
        <v>5.2898501250000001</v>
      </c>
      <c r="L45" s="33">
        <f t="shared" si="8"/>
        <v>370.55739987500004</v>
      </c>
      <c r="M45" s="4">
        <v>46190</v>
      </c>
    </row>
    <row r="46" spans="1:13" x14ac:dyDescent="0.35">
      <c r="A46" s="47">
        <v>1789</v>
      </c>
      <c r="B46" s="4">
        <v>46163</v>
      </c>
      <c r="C46" s="2" t="s">
        <v>145</v>
      </c>
      <c r="D46" s="2" t="s">
        <v>146</v>
      </c>
      <c r="E46" s="2" t="s">
        <v>168</v>
      </c>
      <c r="F46" s="34">
        <f t="shared" si="4"/>
        <v>1106.83825</v>
      </c>
      <c r="G46" s="33">
        <v>941.99</v>
      </c>
      <c r="H46" s="33">
        <f t="shared" si="5"/>
        <v>164.84825000000001</v>
      </c>
      <c r="I46" s="25">
        <v>0</v>
      </c>
      <c r="J46" s="33">
        <f t="shared" si="6"/>
        <v>15.578159624999998</v>
      </c>
      <c r="K46" s="33">
        <f t="shared" si="7"/>
        <v>15.578159624999998</v>
      </c>
      <c r="L46" s="33">
        <f t="shared" si="8"/>
        <v>1091.2600903750001</v>
      </c>
      <c r="M46" s="4">
        <v>46190</v>
      </c>
    </row>
    <row r="47" spans="1:13" x14ac:dyDescent="0.35">
      <c r="A47" s="47">
        <v>1826</v>
      </c>
      <c r="B47" s="4">
        <v>46168</v>
      </c>
      <c r="C47" s="2" t="s">
        <v>147</v>
      </c>
      <c r="D47" s="2" t="s">
        <v>78</v>
      </c>
      <c r="E47" s="2" t="s">
        <v>168</v>
      </c>
      <c r="F47" s="34">
        <f t="shared" si="4"/>
        <v>835.66000000000008</v>
      </c>
      <c r="G47" s="33">
        <v>711.2</v>
      </c>
      <c r="H47" s="33">
        <f t="shared" si="5"/>
        <v>124.46000000000001</v>
      </c>
      <c r="I47" s="25">
        <v>67.209999999999994</v>
      </c>
      <c r="J47" s="33">
        <f t="shared" si="6"/>
        <v>11.761469999999999</v>
      </c>
      <c r="K47" s="33">
        <f t="shared" si="7"/>
        <v>78.971469999999997</v>
      </c>
      <c r="L47" s="33">
        <f t="shared" si="8"/>
        <v>756.68853000000013</v>
      </c>
      <c r="M47" s="4">
        <v>46183</v>
      </c>
    </row>
    <row r="48" spans="1:13" x14ac:dyDescent="0.35">
      <c r="A48" s="47">
        <v>1826</v>
      </c>
      <c r="B48" s="4">
        <v>46168</v>
      </c>
      <c r="C48" s="2" t="s">
        <v>148</v>
      </c>
      <c r="D48" s="2" t="s">
        <v>78</v>
      </c>
      <c r="E48" s="2" t="s">
        <v>168</v>
      </c>
      <c r="F48" s="34">
        <f t="shared" si="4"/>
        <v>815.20325000000003</v>
      </c>
      <c r="G48" s="33">
        <v>693.79</v>
      </c>
      <c r="H48" s="33">
        <f t="shared" si="5"/>
        <v>121.41325000000001</v>
      </c>
      <c r="I48" s="25">
        <v>65.56</v>
      </c>
      <c r="J48" s="33">
        <f t="shared" si="6"/>
        <v>11.473552124999999</v>
      </c>
      <c r="K48" s="33">
        <f t="shared" si="7"/>
        <v>77.033552125</v>
      </c>
      <c r="L48" s="33">
        <f t="shared" si="8"/>
        <v>738.169697875</v>
      </c>
      <c r="M48" s="4">
        <v>46183</v>
      </c>
    </row>
    <row r="49" spans="1:13" x14ac:dyDescent="0.35">
      <c r="A49" s="47">
        <v>1826</v>
      </c>
      <c r="B49" s="4">
        <v>46168</v>
      </c>
      <c r="C49" s="2" t="s">
        <v>149</v>
      </c>
      <c r="D49" s="2" t="s">
        <v>78</v>
      </c>
      <c r="E49" s="2" t="s">
        <v>168</v>
      </c>
      <c r="F49" s="34">
        <f t="shared" si="4"/>
        <v>815.20325000000003</v>
      </c>
      <c r="G49" s="33">
        <v>693.79</v>
      </c>
      <c r="H49" s="33">
        <f t="shared" si="5"/>
        <v>121.41325000000001</v>
      </c>
      <c r="I49" s="25">
        <v>65.56</v>
      </c>
      <c r="J49" s="33">
        <f t="shared" si="6"/>
        <v>11.473552124999999</v>
      </c>
      <c r="K49" s="33">
        <f t="shared" si="7"/>
        <v>77.033552125</v>
      </c>
      <c r="L49" s="33">
        <f t="shared" si="8"/>
        <v>738.169697875</v>
      </c>
      <c r="M49" s="4">
        <v>46183</v>
      </c>
    </row>
    <row r="50" spans="1:13" x14ac:dyDescent="0.35">
      <c r="A50" s="47">
        <v>1826</v>
      </c>
      <c r="B50" s="4">
        <v>46168</v>
      </c>
      <c r="C50" s="2" t="s">
        <v>150</v>
      </c>
      <c r="D50" s="2" t="s">
        <v>78</v>
      </c>
      <c r="E50" s="2" t="s">
        <v>168</v>
      </c>
      <c r="F50" s="34">
        <f t="shared" si="4"/>
        <v>709.23</v>
      </c>
      <c r="G50" s="33">
        <v>603.6</v>
      </c>
      <c r="H50" s="33">
        <f t="shared" si="5"/>
        <v>105.63000000000001</v>
      </c>
      <c r="I50" s="25">
        <v>57.04</v>
      </c>
      <c r="J50" s="33">
        <f t="shared" si="6"/>
        <v>9.9820349999999998</v>
      </c>
      <c r="K50" s="33">
        <f t="shared" si="7"/>
        <v>67.022035000000002</v>
      </c>
      <c r="L50" s="33">
        <f t="shared" si="8"/>
        <v>642.20796500000006</v>
      </c>
      <c r="M50" s="4">
        <v>46183</v>
      </c>
    </row>
    <row r="51" spans="1:13" x14ac:dyDescent="0.35">
      <c r="A51" s="47">
        <v>1827</v>
      </c>
      <c r="B51" s="4">
        <v>46168</v>
      </c>
      <c r="C51" s="2" t="s">
        <v>151</v>
      </c>
      <c r="D51" s="2" t="s">
        <v>78</v>
      </c>
      <c r="E51" s="2" t="s">
        <v>168</v>
      </c>
      <c r="F51" s="34">
        <f t="shared" si="4"/>
        <v>619.55399999999997</v>
      </c>
      <c r="G51" s="33">
        <v>527.28</v>
      </c>
      <c r="H51" s="33">
        <f t="shared" si="5"/>
        <v>92.274000000000001</v>
      </c>
      <c r="I51" s="25">
        <v>49.83</v>
      </c>
      <c r="J51" s="33">
        <f t="shared" si="6"/>
        <v>8.719892999999999</v>
      </c>
      <c r="K51" s="33">
        <f t="shared" si="7"/>
        <v>58.549892999999997</v>
      </c>
      <c r="L51" s="33">
        <f t="shared" si="8"/>
        <v>561.00410699999998</v>
      </c>
      <c r="M51" s="4">
        <v>46184</v>
      </c>
    </row>
    <row r="52" spans="1:13" x14ac:dyDescent="0.35">
      <c r="A52" s="47">
        <v>1827</v>
      </c>
      <c r="B52" s="4">
        <v>46168</v>
      </c>
      <c r="C52" s="2" t="s">
        <v>152</v>
      </c>
      <c r="D52" s="2" t="s">
        <v>78</v>
      </c>
      <c r="E52" s="2" t="s">
        <v>168</v>
      </c>
      <c r="F52" s="34">
        <f t="shared" si="4"/>
        <v>682.3225000000001</v>
      </c>
      <c r="G52" s="33">
        <v>580.70000000000005</v>
      </c>
      <c r="H52" s="33">
        <f t="shared" si="5"/>
        <v>101.62250000000002</v>
      </c>
      <c r="I52" s="25">
        <v>54.87</v>
      </c>
      <c r="J52" s="33">
        <f t="shared" si="6"/>
        <v>9.6033262500000003</v>
      </c>
      <c r="K52" s="33">
        <f t="shared" si="7"/>
        <v>64.47332625</v>
      </c>
      <c r="L52" s="33">
        <f t="shared" si="8"/>
        <v>617.84917375000009</v>
      </c>
      <c r="M52" s="4">
        <v>46184</v>
      </c>
    </row>
    <row r="53" spans="1:13" x14ac:dyDescent="0.35">
      <c r="A53" s="47">
        <v>1827</v>
      </c>
      <c r="B53" s="4">
        <v>46168</v>
      </c>
      <c r="C53" s="2" t="s">
        <v>153</v>
      </c>
      <c r="D53" s="2" t="s">
        <v>78</v>
      </c>
      <c r="E53" s="2" t="s">
        <v>168</v>
      </c>
      <c r="F53" s="34">
        <f t="shared" si="4"/>
        <v>692.93275000000006</v>
      </c>
      <c r="G53" s="33">
        <v>589.73</v>
      </c>
      <c r="H53" s="33">
        <f t="shared" si="5"/>
        <v>103.20275000000001</v>
      </c>
      <c r="I53" s="25">
        <v>55.73</v>
      </c>
      <c r="J53" s="33">
        <f t="shared" si="6"/>
        <v>9.7526598749999991</v>
      </c>
      <c r="K53" s="33">
        <f t="shared" si="7"/>
        <v>65.482659874999996</v>
      </c>
      <c r="L53" s="33">
        <f t="shared" si="8"/>
        <v>627.45009012500009</v>
      </c>
      <c r="M53" s="4">
        <v>46184</v>
      </c>
    </row>
    <row r="54" spans="1:13" x14ac:dyDescent="0.35">
      <c r="A54" s="47">
        <v>1827</v>
      </c>
      <c r="B54" s="4">
        <v>46168</v>
      </c>
      <c r="C54" s="2" t="s">
        <v>154</v>
      </c>
      <c r="D54" s="2" t="s">
        <v>78</v>
      </c>
      <c r="E54" s="2" t="s">
        <v>168</v>
      </c>
      <c r="F54" s="34">
        <f t="shared" si="4"/>
        <v>815.20325000000003</v>
      </c>
      <c r="G54" s="33">
        <v>693.79</v>
      </c>
      <c r="H54" s="33">
        <f t="shared" si="5"/>
        <v>121.41325000000001</v>
      </c>
      <c r="I54" s="25">
        <v>65.56</v>
      </c>
      <c r="J54" s="33">
        <f t="shared" si="6"/>
        <v>11.473552124999999</v>
      </c>
      <c r="K54" s="33">
        <f t="shared" si="7"/>
        <v>77.033552125</v>
      </c>
      <c r="L54" s="33">
        <f t="shared" si="8"/>
        <v>738.169697875</v>
      </c>
      <c r="M54" s="4">
        <v>46184</v>
      </c>
    </row>
    <row r="55" spans="1:13" x14ac:dyDescent="0.35">
      <c r="A55" s="47">
        <v>1827</v>
      </c>
      <c r="B55" s="4">
        <v>46168</v>
      </c>
      <c r="C55" s="2" t="s">
        <v>155</v>
      </c>
      <c r="D55" s="2" t="s">
        <v>78</v>
      </c>
      <c r="E55" s="2" t="s">
        <v>168</v>
      </c>
      <c r="F55" s="34">
        <f t="shared" si="4"/>
        <v>815.20325000000003</v>
      </c>
      <c r="G55" s="33">
        <v>693.79</v>
      </c>
      <c r="H55" s="33">
        <f t="shared" si="5"/>
        <v>121.41325000000001</v>
      </c>
      <c r="I55" s="25">
        <v>65.56</v>
      </c>
      <c r="J55" s="33">
        <f t="shared" si="6"/>
        <v>11.473552124999999</v>
      </c>
      <c r="K55" s="33">
        <f t="shared" si="7"/>
        <v>77.033552125</v>
      </c>
      <c r="L55" s="33">
        <f t="shared" si="8"/>
        <v>738.169697875</v>
      </c>
      <c r="M55" s="4">
        <v>46184</v>
      </c>
    </row>
    <row r="56" spans="1:13" x14ac:dyDescent="0.35">
      <c r="A56" s="47">
        <v>1827</v>
      </c>
      <c r="B56" s="4">
        <v>46168</v>
      </c>
      <c r="C56" s="2" t="s">
        <v>156</v>
      </c>
      <c r="D56" s="2" t="s">
        <v>78</v>
      </c>
      <c r="E56" s="2" t="s">
        <v>168</v>
      </c>
      <c r="F56" s="34">
        <f t="shared" si="4"/>
        <v>658.68150000000003</v>
      </c>
      <c r="G56" s="33">
        <v>560.58000000000004</v>
      </c>
      <c r="H56" s="33">
        <f t="shared" si="5"/>
        <v>98.101500000000016</v>
      </c>
      <c r="I56" s="25">
        <v>52.98</v>
      </c>
      <c r="J56" s="33">
        <f t="shared" si="6"/>
        <v>9.2705917499999995</v>
      </c>
      <c r="K56" s="33">
        <f t="shared" si="7"/>
        <v>62.250591749999998</v>
      </c>
      <c r="L56" s="33">
        <f t="shared" si="8"/>
        <v>596.43090825000002</v>
      </c>
      <c r="M56" s="4">
        <v>46184</v>
      </c>
    </row>
    <row r="57" spans="1:13" x14ac:dyDescent="0.35">
      <c r="A57" s="47">
        <v>1827</v>
      </c>
      <c r="B57" s="4">
        <v>46168</v>
      </c>
      <c r="C57" s="2" t="s">
        <v>157</v>
      </c>
      <c r="D57" s="2" t="s">
        <v>78</v>
      </c>
      <c r="E57" s="2" t="s">
        <v>168</v>
      </c>
      <c r="F57" s="34">
        <f t="shared" si="4"/>
        <v>619.55399999999997</v>
      </c>
      <c r="G57" s="33">
        <v>527.28</v>
      </c>
      <c r="H57" s="33">
        <f t="shared" si="5"/>
        <v>92.274000000000001</v>
      </c>
      <c r="I57" s="25">
        <v>49.83</v>
      </c>
      <c r="J57" s="33">
        <f t="shared" si="6"/>
        <v>8.719892999999999</v>
      </c>
      <c r="K57" s="33">
        <f t="shared" si="7"/>
        <v>58.549892999999997</v>
      </c>
      <c r="L57" s="33">
        <f t="shared" si="8"/>
        <v>561.00410699999998</v>
      </c>
      <c r="M57" s="4">
        <v>46184</v>
      </c>
    </row>
    <row r="58" spans="1:13" x14ac:dyDescent="0.35">
      <c r="A58" s="47">
        <v>1781</v>
      </c>
      <c r="B58" s="4">
        <v>46162</v>
      </c>
      <c r="C58" s="2" t="s">
        <v>158</v>
      </c>
      <c r="D58" s="2" t="s">
        <v>73</v>
      </c>
      <c r="E58" s="2" t="s">
        <v>168</v>
      </c>
      <c r="F58" s="34">
        <f t="shared" si="4"/>
        <v>3574.9845</v>
      </c>
      <c r="G58" s="33">
        <v>3042.54</v>
      </c>
      <c r="H58" s="33">
        <f t="shared" si="5"/>
        <v>532.44450000000006</v>
      </c>
      <c r="I58" s="25">
        <v>287.52999999999997</v>
      </c>
      <c r="J58" s="33">
        <f t="shared" si="6"/>
        <v>50.316005249999996</v>
      </c>
      <c r="K58" s="33">
        <f t="shared" si="7"/>
        <v>337.84600524999996</v>
      </c>
      <c r="L58" s="33">
        <f t="shared" si="8"/>
        <v>3237.1384947500001</v>
      </c>
      <c r="M58" s="4">
        <v>46190</v>
      </c>
    </row>
    <row r="59" spans="1:13" x14ac:dyDescent="0.35">
      <c r="A59" s="47">
        <v>1781</v>
      </c>
      <c r="B59" s="4">
        <v>46162</v>
      </c>
      <c r="C59" s="2" t="s">
        <v>159</v>
      </c>
      <c r="D59" s="2" t="s">
        <v>73</v>
      </c>
      <c r="E59" s="2" t="s">
        <v>168</v>
      </c>
      <c r="F59" s="34">
        <f t="shared" si="4"/>
        <v>3129.2482500000001</v>
      </c>
      <c r="G59" s="33">
        <v>2663.19</v>
      </c>
      <c r="H59" s="33">
        <f t="shared" si="5"/>
        <v>466.05825000000004</v>
      </c>
      <c r="I59" s="25">
        <v>251.67</v>
      </c>
      <c r="J59" s="33">
        <f t="shared" si="6"/>
        <v>44.042504624999999</v>
      </c>
      <c r="K59" s="33">
        <f t="shared" si="7"/>
        <v>295.71250462500001</v>
      </c>
      <c r="L59" s="33">
        <f t="shared" si="8"/>
        <v>2833.5357453750003</v>
      </c>
      <c r="M59" s="4">
        <v>46190</v>
      </c>
    </row>
    <row r="60" spans="1:13" x14ac:dyDescent="0.35">
      <c r="A60" s="47">
        <v>1781</v>
      </c>
      <c r="B60" s="4">
        <v>46162</v>
      </c>
      <c r="C60" s="2" t="s">
        <v>160</v>
      </c>
      <c r="D60" s="2" t="s">
        <v>161</v>
      </c>
      <c r="E60" s="2" t="s">
        <v>168</v>
      </c>
      <c r="F60" s="34">
        <f t="shared" si="4"/>
        <v>3332.9344999999998</v>
      </c>
      <c r="G60" s="33">
        <v>2836.54</v>
      </c>
      <c r="H60" s="33">
        <f t="shared" si="5"/>
        <v>496.39450000000005</v>
      </c>
      <c r="I60" s="25">
        <v>268.06</v>
      </c>
      <c r="J60" s="33">
        <f t="shared" si="6"/>
        <v>46.909280249999995</v>
      </c>
      <c r="K60" s="33">
        <f t="shared" si="7"/>
        <v>314.96928025</v>
      </c>
      <c r="L60" s="33">
        <f t="shared" si="8"/>
        <v>3017.96521975</v>
      </c>
      <c r="M60" s="4">
        <v>46190</v>
      </c>
    </row>
    <row r="61" spans="1:13" x14ac:dyDescent="0.35">
      <c r="A61" s="47">
        <v>1781</v>
      </c>
      <c r="B61" s="4">
        <v>46162</v>
      </c>
      <c r="C61" s="2" t="s">
        <v>162</v>
      </c>
      <c r="D61" s="2" t="s">
        <v>163</v>
      </c>
      <c r="E61" s="2" t="s">
        <v>168</v>
      </c>
      <c r="F61" s="34">
        <f t="shared" si="4"/>
        <v>2088.8915000000002</v>
      </c>
      <c r="G61" s="33">
        <v>1777.78</v>
      </c>
      <c r="H61" s="33">
        <f t="shared" si="5"/>
        <v>311.11150000000004</v>
      </c>
      <c r="I61" s="25">
        <v>168</v>
      </c>
      <c r="J61" s="33">
        <f t="shared" si="6"/>
        <v>29.400036749999998</v>
      </c>
      <c r="K61" s="33">
        <f t="shared" si="7"/>
        <v>197.40003675</v>
      </c>
      <c r="L61" s="33">
        <f t="shared" si="8"/>
        <v>1891.4914632500002</v>
      </c>
      <c r="M61" s="4">
        <v>46190</v>
      </c>
    </row>
    <row r="62" spans="1:13" x14ac:dyDescent="0.35">
      <c r="A62" s="47">
        <v>1781</v>
      </c>
      <c r="B62" s="4">
        <v>46162</v>
      </c>
      <c r="C62" s="2" t="s">
        <v>93</v>
      </c>
      <c r="D62" s="2" t="s">
        <v>94</v>
      </c>
      <c r="E62" s="2" t="s">
        <v>168</v>
      </c>
      <c r="F62" s="34">
        <f t="shared" si="4"/>
        <v>1955.5055</v>
      </c>
      <c r="G62" s="33">
        <v>1664.26</v>
      </c>
      <c r="H62" s="33">
        <f t="shared" si="5"/>
        <v>291.24549999999999</v>
      </c>
      <c r="I62" s="25">
        <v>157.27000000000001</v>
      </c>
      <c r="J62" s="33">
        <f t="shared" si="6"/>
        <v>27.522699749999994</v>
      </c>
      <c r="K62" s="33">
        <f t="shared" si="7"/>
        <v>184.79269975</v>
      </c>
      <c r="L62" s="33">
        <f t="shared" si="8"/>
        <v>1770.7128002499999</v>
      </c>
      <c r="M62" s="4">
        <v>46190</v>
      </c>
    </row>
    <row r="63" spans="1:13" x14ac:dyDescent="0.35">
      <c r="A63" s="47">
        <v>1781</v>
      </c>
      <c r="B63" s="4">
        <v>46162</v>
      </c>
      <c r="C63" s="2" t="s">
        <v>164</v>
      </c>
      <c r="D63" s="2" t="s">
        <v>165</v>
      </c>
      <c r="E63" s="2" t="s">
        <v>168</v>
      </c>
      <c r="F63" s="34">
        <f t="shared" si="4"/>
        <v>6991.4967500000002</v>
      </c>
      <c r="G63" s="33">
        <v>5950.21</v>
      </c>
      <c r="H63" s="33">
        <f t="shared" si="5"/>
        <v>1041.28675</v>
      </c>
      <c r="I63" s="25">
        <v>562.29999999999995</v>
      </c>
      <c r="J63" s="33">
        <f t="shared" si="6"/>
        <v>98.401597874999979</v>
      </c>
      <c r="K63" s="33">
        <f t="shared" si="7"/>
        <v>660.70159787499995</v>
      </c>
      <c r="L63" s="33">
        <f t="shared" si="8"/>
        <v>6330.7951521250006</v>
      </c>
      <c r="M63" s="4">
        <v>46190</v>
      </c>
    </row>
    <row r="64" spans="1:13" x14ac:dyDescent="0.35">
      <c r="A64" s="47">
        <v>1842</v>
      </c>
      <c r="B64" s="4">
        <v>46170</v>
      </c>
      <c r="C64" s="2" t="s">
        <v>166</v>
      </c>
      <c r="D64" s="2" t="s">
        <v>167</v>
      </c>
      <c r="E64" s="2" t="s">
        <v>168</v>
      </c>
      <c r="F64" s="34">
        <f t="shared" si="4"/>
        <v>3402.8822500000001</v>
      </c>
      <c r="G64" s="33">
        <v>2896.07</v>
      </c>
      <c r="H64" s="33">
        <f t="shared" si="5"/>
        <v>506.81225000000006</v>
      </c>
      <c r="I64" s="25">
        <v>273.67</v>
      </c>
      <c r="J64" s="33">
        <f t="shared" si="6"/>
        <v>47.893757624999999</v>
      </c>
      <c r="K64" s="33">
        <f t="shared" si="7"/>
        <v>321.56375762499999</v>
      </c>
      <c r="L64" s="33">
        <f t="shared" si="8"/>
        <v>3081.318492375</v>
      </c>
      <c r="M64" s="4">
        <v>46184</v>
      </c>
    </row>
    <row r="65" spans="1:13" x14ac:dyDescent="0.35">
      <c r="A65" s="47">
        <v>1914</v>
      </c>
      <c r="B65" s="4">
        <v>46178</v>
      </c>
      <c r="C65" s="2" t="s">
        <v>107</v>
      </c>
      <c r="D65" s="2" t="s">
        <v>108</v>
      </c>
      <c r="E65" s="2" t="s">
        <v>168</v>
      </c>
      <c r="F65" s="34">
        <f t="shared" si="4"/>
        <v>855.4</v>
      </c>
      <c r="G65" s="33">
        <v>728</v>
      </c>
      <c r="H65" s="33">
        <f t="shared" si="5"/>
        <v>127.4</v>
      </c>
      <c r="I65" s="25">
        <v>0</v>
      </c>
      <c r="J65" s="33">
        <f t="shared" ref="J65:J69" si="17">H65*9.45%</f>
        <v>12.039299999999999</v>
      </c>
      <c r="K65" s="33">
        <f t="shared" ref="K65:K69" si="18">I65+J65</f>
        <v>12.039299999999999</v>
      </c>
      <c r="L65" s="33">
        <f t="shared" ref="L65:L69" si="19">F65-K65</f>
        <v>843.36069999999995</v>
      </c>
      <c r="M65" s="4">
        <v>46203</v>
      </c>
    </row>
    <row r="66" spans="1:13" x14ac:dyDescent="0.35">
      <c r="A66" s="47">
        <v>1914</v>
      </c>
      <c r="B66" s="4">
        <v>46178</v>
      </c>
      <c r="C66" s="2" t="s">
        <v>111</v>
      </c>
      <c r="D66" s="2" t="s">
        <v>112</v>
      </c>
      <c r="E66" s="2" t="s">
        <v>168</v>
      </c>
      <c r="F66" s="34">
        <f t="shared" si="4"/>
        <v>601.6</v>
      </c>
      <c r="G66" s="33">
        <v>512</v>
      </c>
      <c r="H66" s="33">
        <f t="shared" si="5"/>
        <v>89.600000000000009</v>
      </c>
      <c r="I66" s="25">
        <v>0</v>
      </c>
      <c r="J66" s="33">
        <f t="shared" si="17"/>
        <v>8.4672000000000001</v>
      </c>
      <c r="K66" s="33">
        <f t="shared" si="18"/>
        <v>8.4672000000000001</v>
      </c>
      <c r="L66" s="33">
        <f t="shared" si="19"/>
        <v>593.13279999999997</v>
      </c>
      <c r="M66" s="4">
        <v>46203</v>
      </c>
    </row>
    <row r="67" spans="1:13" x14ac:dyDescent="0.35">
      <c r="A67" s="47">
        <v>1914</v>
      </c>
      <c r="B67" s="4">
        <v>46178</v>
      </c>
      <c r="C67" s="2" t="s">
        <v>111</v>
      </c>
      <c r="D67" s="2" t="s">
        <v>112</v>
      </c>
      <c r="E67" s="2" t="s">
        <v>168</v>
      </c>
      <c r="F67" s="34">
        <f t="shared" si="4"/>
        <v>526.4</v>
      </c>
      <c r="G67" s="33">
        <v>448</v>
      </c>
      <c r="H67" s="33">
        <f t="shared" si="5"/>
        <v>78.400000000000006</v>
      </c>
      <c r="I67" s="25">
        <v>0</v>
      </c>
      <c r="J67" s="33">
        <f t="shared" si="17"/>
        <v>7.4087999999999994</v>
      </c>
      <c r="K67" s="33">
        <f t="shared" si="18"/>
        <v>7.4087999999999994</v>
      </c>
      <c r="L67" s="33">
        <f t="shared" si="19"/>
        <v>518.99119999999994</v>
      </c>
      <c r="M67" s="4">
        <v>46203</v>
      </c>
    </row>
    <row r="68" spans="1:13" x14ac:dyDescent="0.35">
      <c r="A68" s="47">
        <v>1914</v>
      </c>
      <c r="B68" s="4">
        <v>46178</v>
      </c>
      <c r="C68" s="2" t="s">
        <v>127</v>
      </c>
      <c r="D68" s="2" t="s">
        <v>128</v>
      </c>
      <c r="E68" s="2" t="s">
        <v>168</v>
      </c>
      <c r="F68" s="34">
        <f t="shared" si="4"/>
        <v>1817.7249999999999</v>
      </c>
      <c r="G68" s="33">
        <v>1547</v>
      </c>
      <c r="H68" s="33">
        <f t="shared" si="5"/>
        <v>270.72500000000002</v>
      </c>
      <c r="I68" s="25">
        <v>0</v>
      </c>
      <c r="J68" s="33">
        <f t="shared" si="17"/>
        <v>25.583512499999998</v>
      </c>
      <c r="K68" s="33">
        <f t="shared" si="18"/>
        <v>25.583512499999998</v>
      </c>
      <c r="L68" s="33">
        <f t="shared" si="19"/>
        <v>1792.1414874999998</v>
      </c>
      <c r="M68" s="4">
        <v>46203</v>
      </c>
    </row>
    <row r="69" spans="1:13" x14ac:dyDescent="0.35">
      <c r="A69" s="47">
        <v>1914</v>
      </c>
      <c r="B69" s="4">
        <v>46178</v>
      </c>
      <c r="C69" s="2" t="s">
        <v>132</v>
      </c>
      <c r="D69" s="2" t="s">
        <v>133</v>
      </c>
      <c r="E69" s="2" t="s">
        <v>168</v>
      </c>
      <c r="F69" s="34">
        <f t="shared" si="4"/>
        <v>263.952</v>
      </c>
      <c r="G69" s="33">
        <v>224.64</v>
      </c>
      <c r="H69" s="33">
        <f t="shared" si="5"/>
        <v>39.311999999999998</v>
      </c>
      <c r="I69" s="25">
        <v>0</v>
      </c>
      <c r="J69" s="33">
        <f t="shared" si="17"/>
        <v>3.7149839999999994</v>
      </c>
      <c r="K69" s="33">
        <f t="shared" si="18"/>
        <v>3.7149839999999994</v>
      </c>
      <c r="L69" s="33">
        <f t="shared" si="19"/>
        <v>260.23701599999998</v>
      </c>
      <c r="M69" s="4">
        <v>46203</v>
      </c>
    </row>
    <row r="70" spans="1:13" x14ac:dyDescent="0.35">
      <c r="A70" s="47">
        <v>1914</v>
      </c>
      <c r="B70" s="4">
        <v>46178</v>
      </c>
      <c r="C70" s="2" t="s">
        <v>139</v>
      </c>
      <c r="D70" s="2" t="s">
        <v>140</v>
      </c>
      <c r="E70" s="2" t="s">
        <v>168</v>
      </c>
      <c r="F70" s="34">
        <f t="shared" si="4"/>
        <v>718.53599999999994</v>
      </c>
      <c r="G70" s="33">
        <v>611.52</v>
      </c>
      <c r="H70" s="33">
        <f t="shared" si="5"/>
        <v>107.01600000000001</v>
      </c>
      <c r="I70" s="25">
        <v>0</v>
      </c>
      <c r="J70" s="33">
        <f t="shared" si="6"/>
        <v>10.113011999999999</v>
      </c>
      <c r="K70" s="33">
        <f t="shared" si="7"/>
        <v>10.113011999999999</v>
      </c>
      <c r="L70" s="33">
        <f t="shared" si="8"/>
        <v>708.42298799999992</v>
      </c>
      <c r="M70" s="4">
        <v>46203</v>
      </c>
    </row>
    <row r="71" spans="1:13" x14ac:dyDescent="0.35">
      <c r="A71" s="38" t="s">
        <v>28</v>
      </c>
      <c r="B71" s="38"/>
      <c r="C71" s="38"/>
      <c r="D71" s="38"/>
      <c r="E71" s="38"/>
      <c r="F71" s="19">
        <f>SUM(F13:F70)</f>
        <v>161902.01625000002</v>
      </c>
      <c r="G71" s="19">
        <f t="shared" ref="G71:H71" si="20">SUM(G13:G70)</f>
        <v>137788.94999999992</v>
      </c>
      <c r="H71" s="19">
        <f t="shared" si="20"/>
        <v>24113.066250000014</v>
      </c>
      <c r="I71" s="20">
        <f t="shared" ref="G71:K71" si="21">SUM(I13:I70)</f>
        <v>12311.83</v>
      </c>
      <c r="J71" s="20">
        <f t="shared" si="21"/>
        <v>2278.6847606249989</v>
      </c>
      <c r="K71" s="20">
        <f t="shared" si="21"/>
        <v>14590.514760624994</v>
      </c>
      <c r="L71" s="21">
        <f>SUM(L13:L70)</f>
        <v>147311.50148937496</v>
      </c>
      <c r="M71" s="22"/>
    </row>
  </sheetData>
  <mergeCells count="1">
    <mergeCell ref="A71:E71"/>
  </mergeCells>
  <pageMargins left="0.511811024" right="0.511811024" top="0.78740157499999996" bottom="0.78740157499999996" header="0.31496062000000002" footer="0.31496062000000002"/>
  <pageSetup paperSize="9" scale="64" fitToHeight="0" orientation="landscape" r:id="rId1"/>
  <headerFooter>
    <oddHeader>&amp;R&amp;"Aptos"&amp;12&amp;K000000 #PÚBLICA&amp;1#_x000D_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5EC763-0601-459D-B854-3C42B42AE2A3}">
  <dimension ref="A1:M37"/>
  <sheetViews>
    <sheetView workbookViewId="0">
      <selection activeCell="F35" sqref="F35"/>
    </sheetView>
  </sheetViews>
  <sheetFormatPr defaultRowHeight="14.5" x14ac:dyDescent="0.35"/>
  <cols>
    <col min="1" max="1" width="18.90625" customWidth="1"/>
    <col min="2" max="2" width="20.08984375" customWidth="1"/>
    <col min="3" max="3" width="29.90625" bestFit="1" customWidth="1"/>
    <col min="4" max="4" width="26.1796875" customWidth="1"/>
    <col min="5" max="5" width="25.453125" customWidth="1"/>
    <col min="6" max="6" width="23.1796875" customWidth="1"/>
    <col min="7" max="7" width="21.453125" bestFit="1" customWidth="1"/>
    <col min="8" max="10" width="18" customWidth="1"/>
    <col min="11" max="11" width="19.81640625" customWidth="1"/>
    <col min="12" max="12" width="15.6328125" customWidth="1"/>
    <col min="13" max="13" width="16.6328125" customWidth="1"/>
  </cols>
  <sheetData>
    <row r="1" spans="1:13" x14ac:dyDescent="0.35">
      <c r="A1" s="1" t="s">
        <v>3</v>
      </c>
      <c r="B1" s="1"/>
    </row>
    <row r="2" spans="1:13" x14ac:dyDescent="0.35">
      <c r="A2" s="1" t="s">
        <v>16</v>
      </c>
      <c r="B2" t="s">
        <v>42</v>
      </c>
    </row>
    <row r="3" spans="1:13" x14ac:dyDescent="0.35">
      <c r="A3" s="1" t="s">
        <v>6</v>
      </c>
      <c r="B3" t="s">
        <v>43</v>
      </c>
    </row>
    <row r="4" spans="1:13" x14ac:dyDescent="0.35">
      <c r="A4" s="1" t="s">
        <v>14</v>
      </c>
      <c r="B4" t="s">
        <v>70</v>
      </c>
    </row>
    <row r="5" spans="1:13" x14ac:dyDescent="0.35">
      <c r="A5" s="1" t="s">
        <v>5</v>
      </c>
      <c r="B5" t="s">
        <v>44</v>
      </c>
    </row>
    <row r="6" spans="1:13" x14ac:dyDescent="0.35">
      <c r="A6" s="1" t="s">
        <v>15</v>
      </c>
      <c r="B6" t="s">
        <v>52</v>
      </c>
    </row>
    <row r="7" spans="1:13" x14ac:dyDescent="0.35">
      <c r="A7" s="1" t="s">
        <v>7</v>
      </c>
      <c r="B7" t="s">
        <v>33</v>
      </c>
    </row>
    <row r="8" spans="1:13" x14ac:dyDescent="0.35">
      <c r="A8" s="1" t="s">
        <v>32</v>
      </c>
    </row>
    <row r="9" spans="1:13" x14ac:dyDescent="0.35">
      <c r="A9" s="1"/>
    </row>
    <row r="10" spans="1:13" x14ac:dyDescent="0.35">
      <c r="E10" s="1" t="s">
        <v>21</v>
      </c>
    </row>
    <row r="11" spans="1:13" x14ac:dyDescent="0.35">
      <c r="A11" s="10" t="s">
        <v>10</v>
      </c>
      <c r="B11" s="10" t="s">
        <v>0</v>
      </c>
      <c r="C11" s="10" t="s">
        <v>11</v>
      </c>
      <c r="D11" s="10" t="s">
        <v>17</v>
      </c>
      <c r="E11" s="10" t="s">
        <v>13</v>
      </c>
      <c r="F11" s="13" t="s">
        <v>1</v>
      </c>
      <c r="G11" s="24" t="s">
        <v>38</v>
      </c>
      <c r="H11" s="13" t="s">
        <v>41</v>
      </c>
      <c r="I11" s="14" t="s">
        <v>50</v>
      </c>
      <c r="J11" s="14" t="s">
        <v>51</v>
      </c>
      <c r="K11" s="14" t="s">
        <v>9</v>
      </c>
      <c r="L11" s="12" t="s">
        <v>12</v>
      </c>
      <c r="M11" s="10" t="s">
        <v>2</v>
      </c>
    </row>
    <row r="12" spans="1:13" x14ac:dyDescent="0.35">
      <c r="A12" t="s">
        <v>64</v>
      </c>
      <c r="B12" s="32">
        <v>46111</v>
      </c>
      <c r="C12" t="s">
        <v>65</v>
      </c>
      <c r="D12" t="s">
        <v>66</v>
      </c>
      <c r="E12" t="s">
        <v>68</v>
      </c>
      <c r="F12" s="34">
        <f t="shared" ref="F12" si="0">G12+H12</f>
        <v>364000</v>
      </c>
      <c r="G12" s="33">
        <v>350000</v>
      </c>
      <c r="H12" s="33">
        <v>14000</v>
      </c>
      <c r="I12" s="25">
        <v>33075</v>
      </c>
      <c r="J12" s="33">
        <f t="shared" ref="J12" si="1">H12*9.45%</f>
        <v>1322.9999999999998</v>
      </c>
      <c r="K12" s="33">
        <f t="shared" ref="K12" si="2">I12+J12</f>
        <v>34398</v>
      </c>
      <c r="L12" s="33">
        <f t="shared" ref="L12" si="3">F12-K12</f>
        <v>329602</v>
      </c>
      <c r="M12" s="37">
        <v>46146</v>
      </c>
    </row>
    <row r="13" spans="1:13" x14ac:dyDescent="0.35">
      <c r="A13" t="s">
        <v>61</v>
      </c>
      <c r="B13" s="32">
        <v>46140</v>
      </c>
      <c r="C13" t="s">
        <v>62</v>
      </c>
      <c r="D13" t="s">
        <v>63</v>
      </c>
      <c r="E13" t="s">
        <v>68</v>
      </c>
      <c r="F13" s="34">
        <f t="shared" ref="F13:F15" si="4">G13+H13</f>
        <v>14976</v>
      </c>
      <c r="G13" s="33">
        <v>14400</v>
      </c>
      <c r="H13" s="33">
        <v>576</v>
      </c>
      <c r="I13" s="25">
        <v>0</v>
      </c>
      <c r="J13" s="33">
        <f t="shared" ref="J13:J15" si="5">H13*9.45%</f>
        <v>54.431999999999995</v>
      </c>
      <c r="K13" s="33">
        <f t="shared" ref="K13:K15" si="6">I13+J13</f>
        <v>54.431999999999995</v>
      </c>
      <c r="L13" s="33">
        <f t="shared" ref="L13:L15" si="7">F13-K13</f>
        <v>14921.567999999999</v>
      </c>
      <c r="M13" s="37">
        <v>46154</v>
      </c>
    </row>
    <row r="14" spans="1:13" x14ac:dyDescent="0.35">
      <c r="A14" t="s">
        <v>56</v>
      </c>
      <c r="B14" s="32">
        <v>46126</v>
      </c>
      <c r="C14" t="s">
        <v>57</v>
      </c>
      <c r="D14" t="s">
        <v>58</v>
      </c>
      <c r="E14" t="s">
        <v>68</v>
      </c>
      <c r="F14" s="34">
        <f t="shared" si="4"/>
        <v>410000</v>
      </c>
      <c r="G14" s="33">
        <v>410000</v>
      </c>
      <c r="H14" s="33"/>
      <c r="I14" s="25">
        <v>38745</v>
      </c>
      <c r="J14" s="33">
        <f t="shared" si="5"/>
        <v>0</v>
      </c>
      <c r="K14" s="33">
        <f t="shared" si="6"/>
        <v>38745</v>
      </c>
      <c r="L14" s="33">
        <f t="shared" si="7"/>
        <v>371255</v>
      </c>
      <c r="M14" s="37">
        <v>46155</v>
      </c>
    </row>
    <row r="15" spans="1:13" x14ac:dyDescent="0.35">
      <c r="A15" t="s">
        <v>56</v>
      </c>
      <c r="B15" s="32">
        <v>46126</v>
      </c>
      <c r="C15" t="s">
        <v>57</v>
      </c>
      <c r="D15" t="s">
        <v>58</v>
      </c>
      <c r="E15" t="s">
        <v>68</v>
      </c>
      <c r="F15" s="34">
        <f t="shared" si="4"/>
        <v>35533.74</v>
      </c>
      <c r="G15" s="33">
        <v>35533.74</v>
      </c>
      <c r="H15" s="33"/>
      <c r="I15" s="25">
        <v>3357.94</v>
      </c>
      <c r="J15" s="33">
        <f t="shared" si="5"/>
        <v>0</v>
      </c>
      <c r="K15" s="33">
        <f t="shared" si="6"/>
        <v>3357.94</v>
      </c>
      <c r="L15" s="33">
        <f t="shared" si="7"/>
        <v>32175.8</v>
      </c>
      <c r="M15" s="37">
        <v>46155</v>
      </c>
    </row>
    <row r="16" spans="1:13" x14ac:dyDescent="0.35">
      <c r="A16" t="s">
        <v>56</v>
      </c>
      <c r="B16" s="32">
        <v>46126</v>
      </c>
      <c r="C16" t="s">
        <v>57</v>
      </c>
      <c r="D16" t="s">
        <v>58</v>
      </c>
      <c r="E16" t="s">
        <v>68</v>
      </c>
      <c r="F16" s="34">
        <f t="shared" ref="F16:F33" si="8">G16+H16</f>
        <v>4466.26</v>
      </c>
      <c r="G16" s="33">
        <v>4466.26</v>
      </c>
      <c r="H16" s="33"/>
      <c r="I16" s="25">
        <v>422.06</v>
      </c>
      <c r="J16" s="33">
        <f t="shared" ref="J16:J33" si="9">H16*9.45%</f>
        <v>0</v>
      </c>
      <c r="K16" s="33">
        <f t="shared" ref="K16:K33" si="10">I16+J16</f>
        <v>422.06</v>
      </c>
      <c r="L16" s="33">
        <f t="shared" ref="L16:L33" si="11">F16-K16</f>
        <v>4044.2000000000003</v>
      </c>
      <c r="M16" s="37">
        <v>46155</v>
      </c>
    </row>
    <row r="17" spans="1:13" x14ac:dyDescent="0.35">
      <c r="A17" t="s">
        <v>56</v>
      </c>
      <c r="B17" s="32">
        <v>46126</v>
      </c>
      <c r="C17" t="s">
        <v>59</v>
      </c>
      <c r="D17" t="s">
        <v>60</v>
      </c>
      <c r="E17" t="s">
        <v>68</v>
      </c>
      <c r="F17" s="34">
        <f t="shared" si="8"/>
        <v>19000</v>
      </c>
      <c r="G17" s="33">
        <v>19000</v>
      </c>
      <c r="H17" s="33"/>
      <c r="I17" s="25">
        <v>0</v>
      </c>
      <c r="J17" s="33">
        <f t="shared" si="9"/>
        <v>0</v>
      </c>
      <c r="K17" s="33">
        <f t="shared" si="10"/>
        <v>0</v>
      </c>
      <c r="L17" s="33">
        <f t="shared" si="11"/>
        <v>19000</v>
      </c>
      <c r="M17" s="37">
        <v>46155</v>
      </c>
    </row>
    <row r="18" spans="1:13" x14ac:dyDescent="0.35">
      <c r="A18" t="s">
        <v>56</v>
      </c>
      <c r="B18" s="32">
        <v>46126</v>
      </c>
      <c r="C18" t="s">
        <v>59</v>
      </c>
      <c r="D18" t="s">
        <v>60</v>
      </c>
      <c r="E18" t="s">
        <v>68</v>
      </c>
      <c r="F18" s="34">
        <f t="shared" si="8"/>
        <v>9500</v>
      </c>
      <c r="G18" s="33">
        <v>9500</v>
      </c>
      <c r="H18" s="33"/>
      <c r="I18" s="25">
        <v>0</v>
      </c>
      <c r="J18" s="33">
        <f t="shared" si="9"/>
        <v>0</v>
      </c>
      <c r="K18" s="33">
        <f t="shared" si="10"/>
        <v>0</v>
      </c>
      <c r="L18" s="33">
        <f t="shared" si="11"/>
        <v>9500</v>
      </c>
      <c r="M18" s="37">
        <v>46155</v>
      </c>
    </row>
    <row r="19" spans="1:13" x14ac:dyDescent="0.35">
      <c r="A19" t="s">
        <v>56</v>
      </c>
      <c r="B19" s="32">
        <v>46126</v>
      </c>
      <c r="C19" t="s">
        <v>59</v>
      </c>
      <c r="D19" t="s">
        <v>60</v>
      </c>
      <c r="E19" t="s">
        <v>68</v>
      </c>
      <c r="F19" s="34">
        <f t="shared" si="8"/>
        <v>36500</v>
      </c>
      <c r="G19" s="33">
        <v>36500</v>
      </c>
      <c r="H19" s="33"/>
      <c r="I19" s="25">
        <v>0</v>
      </c>
      <c r="J19" s="33">
        <f t="shared" si="9"/>
        <v>0</v>
      </c>
      <c r="K19" s="33">
        <f t="shared" si="10"/>
        <v>0</v>
      </c>
      <c r="L19" s="33">
        <f t="shared" si="11"/>
        <v>36500</v>
      </c>
      <c r="M19" s="37">
        <v>46155</v>
      </c>
    </row>
    <row r="20" spans="1:13" x14ac:dyDescent="0.35">
      <c r="A20" t="s">
        <v>67</v>
      </c>
      <c r="B20" s="32">
        <v>46141</v>
      </c>
      <c r="C20" t="s">
        <v>65</v>
      </c>
      <c r="D20" t="s">
        <v>66</v>
      </c>
      <c r="E20" t="s">
        <v>68</v>
      </c>
      <c r="F20" s="34">
        <f t="shared" si="8"/>
        <v>364000</v>
      </c>
      <c r="G20" s="33">
        <v>350000</v>
      </c>
      <c r="H20" s="33">
        <v>14000</v>
      </c>
      <c r="I20" s="25">
        <v>33075</v>
      </c>
      <c r="J20" s="33">
        <f t="shared" si="9"/>
        <v>1322.9999999999998</v>
      </c>
      <c r="K20" s="33">
        <f t="shared" si="10"/>
        <v>34398</v>
      </c>
      <c r="L20" s="33">
        <f t="shared" si="11"/>
        <v>329602</v>
      </c>
      <c r="M20" s="37">
        <v>46161</v>
      </c>
    </row>
    <row r="21" spans="1:13" x14ac:dyDescent="0.35">
      <c r="A21" t="s">
        <v>71</v>
      </c>
      <c r="B21" s="32">
        <v>46156</v>
      </c>
      <c r="C21" t="s">
        <v>72</v>
      </c>
      <c r="D21" t="s">
        <v>73</v>
      </c>
      <c r="E21" t="s">
        <v>68</v>
      </c>
      <c r="F21" s="34">
        <f t="shared" si="8"/>
        <v>255</v>
      </c>
      <c r="G21" s="33">
        <v>255</v>
      </c>
      <c r="H21" s="33"/>
      <c r="I21" s="25">
        <v>24.1</v>
      </c>
      <c r="J21" s="33">
        <f t="shared" si="9"/>
        <v>0</v>
      </c>
      <c r="K21" s="33">
        <f t="shared" si="10"/>
        <v>24.1</v>
      </c>
      <c r="L21" s="33">
        <f t="shared" si="11"/>
        <v>230.9</v>
      </c>
      <c r="M21" s="46">
        <v>46183</v>
      </c>
    </row>
    <row r="22" spans="1:13" x14ac:dyDescent="0.35">
      <c r="A22" t="s">
        <v>71</v>
      </c>
      <c r="B22" s="32">
        <v>46156</v>
      </c>
      <c r="C22" t="s">
        <v>72</v>
      </c>
      <c r="D22" t="s">
        <v>73</v>
      </c>
      <c r="E22" t="s">
        <v>68</v>
      </c>
      <c r="F22" s="34">
        <f t="shared" si="8"/>
        <v>255</v>
      </c>
      <c r="G22" s="33">
        <v>255</v>
      </c>
      <c r="H22" s="33"/>
      <c r="I22" s="25">
        <v>24.1</v>
      </c>
      <c r="J22" s="33">
        <f t="shared" si="9"/>
        <v>0</v>
      </c>
      <c r="K22" s="33">
        <f t="shared" si="10"/>
        <v>24.1</v>
      </c>
      <c r="L22" s="33">
        <f t="shared" si="11"/>
        <v>230.9</v>
      </c>
      <c r="M22" s="46">
        <v>46183</v>
      </c>
    </row>
    <row r="23" spans="1:13" x14ac:dyDescent="0.35">
      <c r="A23" t="s">
        <v>71</v>
      </c>
      <c r="B23" s="32">
        <v>46156</v>
      </c>
      <c r="C23" t="s">
        <v>74</v>
      </c>
      <c r="D23" t="s">
        <v>75</v>
      </c>
      <c r="E23" t="s">
        <v>68</v>
      </c>
      <c r="F23" s="34">
        <f t="shared" si="8"/>
        <v>255</v>
      </c>
      <c r="G23" s="33">
        <v>255</v>
      </c>
      <c r="H23" s="33"/>
      <c r="I23" s="25">
        <v>24.1</v>
      </c>
      <c r="J23" s="33">
        <f t="shared" si="9"/>
        <v>0</v>
      </c>
      <c r="K23" s="33">
        <f t="shared" si="10"/>
        <v>24.1</v>
      </c>
      <c r="L23" s="33">
        <f t="shared" si="11"/>
        <v>230.9</v>
      </c>
      <c r="M23" s="46">
        <v>46183</v>
      </c>
    </row>
    <row r="24" spans="1:13" x14ac:dyDescent="0.35">
      <c r="A24" t="s">
        <v>76</v>
      </c>
      <c r="B24" s="32">
        <v>46155</v>
      </c>
      <c r="C24" t="s">
        <v>77</v>
      </c>
      <c r="D24" t="s">
        <v>78</v>
      </c>
      <c r="E24" t="s">
        <v>68</v>
      </c>
      <c r="F24" s="34">
        <f t="shared" si="8"/>
        <v>5395</v>
      </c>
      <c r="G24" s="33">
        <v>5395</v>
      </c>
      <c r="H24" s="33"/>
      <c r="I24" s="25">
        <v>509.83</v>
      </c>
      <c r="J24" s="33">
        <f t="shared" si="9"/>
        <v>0</v>
      </c>
      <c r="K24" s="33">
        <f t="shared" si="10"/>
        <v>509.83</v>
      </c>
      <c r="L24" s="33">
        <f t="shared" si="11"/>
        <v>4885.17</v>
      </c>
      <c r="M24" s="46">
        <v>46181</v>
      </c>
    </row>
    <row r="25" spans="1:13" x14ac:dyDescent="0.35">
      <c r="A25" t="s">
        <v>76</v>
      </c>
      <c r="B25" s="32">
        <v>46155</v>
      </c>
      <c r="C25" t="s">
        <v>77</v>
      </c>
      <c r="D25" t="s">
        <v>78</v>
      </c>
      <c r="E25" t="s">
        <v>68</v>
      </c>
      <c r="F25" s="34">
        <f t="shared" si="8"/>
        <v>5395</v>
      </c>
      <c r="G25" s="33">
        <v>5395</v>
      </c>
      <c r="H25" s="33"/>
      <c r="I25" s="25">
        <v>509.83</v>
      </c>
      <c r="J25" s="33">
        <f t="shared" si="9"/>
        <v>0</v>
      </c>
      <c r="K25" s="33">
        <f t="shared" si="10"/>
        <v>509.83</v>
      </c>
      <c r="L25" s="33">
        <f t="shared" si="11"/>
        <v>4885.17</v>
      </c>
      <c r="M25" s="46">
        <v>46181</v>
      </c>
    </row>
    <row r="26" spans="1:13" x14ac:dyDescent="0.35">
      <c r="A26" t="s">
        <v>79</v>
      </c>
      <c r="B26" s="32">
        <v>46149</v>
      </c>
      <c r="C26" t="s">
        <v>80</v>
      </c>
      <c r="D26" t="s">
        <v>81</v>
      </c>
      <c r="E26" t="s">
        <v>68</v>
      </c>
      <c r="F26" s="34">
        <f t="shared" si="8"/>
        <v>5865</v>
      </c>
      <c r="G26" s="33">
        <v>5865</v>
      </c>
      <c r="H26" s="33"/>
      <c r="I26" s="25">
        <v>554.24</v>
      </c>
      <c r="J26" s="33">
        <f t="shared" si="9"/>
        <v>0</v>
      </c>
      <c r="K26" s="33">
        <f t="shared" si="10"/>
        <v>554.24</v>
      </c>
      <c r="L26" s="33">
        <f t="shared" si="11"/>
        <v>5310.76</v>
      </c>
      <c r="M26" s="46">
        <v>46178</v>
      </c>
    </row>
    <row r="27" spans="1:13" x14ac:dyDescent="0.35">
      <c r="A27" t="s">
        <v>79</v>
      </c>
      <c r="B27" s="32">
        <v>46149</v>
      </c>
      <c r="C27" t="s">
        <v>82</v>
      </c>
      <c r="D27" t="s">
        <v>83</v>
      </c>
      <c r="E27" t="s">
        <v>68</v>
      </c>
      <c r="F27" s="34">
        <f t="shared" si="8"/>
        <v>1785</v>
      </c>
      <c r="G27" s="33">
        <v>1785</v>
      </c>
      <c r="H27" s="33"/>
      <c r="I27" s="25">
        <v>168.68</v>
      </c>
      <c r="J27" s="33">
        <f t="shared" si="9"/>
        <v>0</v>
      </c>
      <c r="K27" s="33">
        <f t="shared" si="10"/>
        <v>168.68</v>
      </c>
      <c r="L27" s="33">
        <f t="shared" si="11"/>
        <v>1616.32</v>
      </c>
      <c r="M27" s="46">
        <v>46178</v>
      </c>
    </row>
    <row r="28" spans="1:13" x14ac:dyDescent="0.35">
      <c r="A28" t="s">
        <v>79</v>
      </c>
      <c r="B28" s="32">
        <v>46149</v>
      </c>
      <c r="C28" t="s">
        <v>80</v>
      </c>
      <c r="D28" t="s">
        <v>81</v>
      </c>
      <c r="E28" t="s">
        <v>68</v>
      </c>
      <c r="F28" s="34">
        <f t="shared" si="8"/>
        <v>5865</v>
      </c>
      <c r="G28" s="33">
        <v>5865</v>
      </c>
      <c r="H28" s="33"/>
      <c r="I28" s="25">
        <v>554.24</v>
      </c>
      <c r="J28" s="33">
        <f t="shared" si="9"/>
        <v>0</v>
      </c>
      <c r="K28" s="33">
        <f t="shared" si="10"/>
        <v>554.24</v>
      </c>
      <c r="L28" s="33">
        <f t="shared" si="11"/>
        <v>5310.76</v>
      </c>
      <c r="M28" s="46">
        <v>46178</v>
      </c>
    </row>
    <row r="29" spans="1:13" x14ac:dyDescent="0.35">
      <c r="A29" t="s">
        <v>79</v>
      </c>
      <c r="B29" s="32">
        <v>46149</v>
      </c>
      <c r="C29" t="s">
        <v>82</v>
      </c>
      <c r="D29" t="s">
        <v>83</v>
      </c>
      <c r="E29" t="s">
        <v>68</v>
      </c>
      <c r="F29" s="34">
        <f t="shared" si="8"/>
        <v>1785</v>
      </c>
      <c r="G29" s="33">
        <v>1785</v>
      </c>
      <c r="H29" s="33"/>
      <c r="I29" s="25">
        <v>168.68</v>
      </c>
      <c r="J29" s="33">
        <f t="shared" si="9"/>
        <v>0</v>
      </c>
      <c r="K29" s="33">
        <f t="shared" si="10"/>
        <v>168.68</v>
      </c>
      <c r="L29" s="33">
        <f t="shared" si="11"/>
        <v>1616.32</v>
      </c>
      <c r="M29" s="46">
        <v>46178</v>
      </c>
    </row>
    <row r="30" spans="1:13" x14ac:dyDescent="0.35">
      <c r="A30" t="s">
        <v>84</v>
      </c>
      <c r="B30" s="32">
        <v>46148</v>
      </c>
      <c r="C30" t="s">
        <v>85</v>
      </c>
      <c r="D30" t="s">
        <v>86</v>
      </c>
      <c r="E30" t="s">
        <v>68</v>
      </c>
      <c r="F30" s="34">
        <f t="shared" si="8"/>
        <v>36800</v>
      </c>
      <c r="G30" s="33">
        <v>36800</v>
      </c>
      <c r="H30" s="33"/>
      <c r="I30" s="25">
        <v>0</v>
      </c>
      <c r="J30" s="33">
        <f t="shared" si="9"/>
        <v>0</v>
      </c>
      <c r="K30" s="33">
        <f t="shared" si="10"/>
        <v>0</v>
      </c>
      <c r="L30" s="33">
        <f t="shared" si="11"/>
        <v>36800</v>
      </c>
      <c r="M30" s="46">
        <v>46178</v>
      </c>
    </row>
    <row r="31" spans="1:13" x14ac:dyDescent="0.35">
      <c r="A31" t="s">
        <v>84</v>
      </c>
      <c r="B31" s="32">
        <v>46148</v>
      </c>
      <c r="C31" t="s">
        <v>85</v>
      </c>
      <c r="D31" t="s">
        <v>86</v>
      </c>
      <c r="E31" t="s">
        <v>68</v>
      </c>
      <c r="F31" s="34">
        <f t="shared" si="8"/>
        <v>1850</v>
      </c>
      <c r="G31" s="33">
        <v>1850</v>
      </c>
      <c r="H31" s="33"/>
      <c r="I31" s="25">
        <v>0</v>
      </c>
      <c r="J31" s="33">
        <f t="shared" si="9"/>
        <v>0</v>
      </c>
      <c r="K31" s="33">
        <f t="shared" si="10"/>
        <v>0</v>
      </c>
      <c r="L31" s="33">
        <f t="shared" si="11"/>
        <v>1850</v>
      </c>
      <c r="M31" s="46">
        <v>46178</v>
      </c>
    </row>
    <row r="32" spans="1:13" x14ac:dyDescent="0.35">
      <c r="A32" t="s">
        <v>87</v>
      </c>
      <c r="B32" s="32">
        <v>46155</v>
      </c>
      <c r="C32" t="s">
        <v>88</v>
      </c>
      <c r="D32" t="s">
        <v>89</v>
      </c>
      <c r="E32" t="s">
        <v>68</v>
      </c>
      <c r="F32" s="34">
        <f t="shared" si="8"/>
        <v>1900</v>
      </c>
      <c r="G32" s="33">
        <v>1900</v>
      </c>
      <c r="H32" s="33"/>
      <c r="I32" s="25">
        <v>68.92</v>
      </c>
      <c r="J32" s="33">
        <f t="shared" si="9"/>
        <v>0</v>
      </c>
      <c r="K32" s="33">
        <f t="shared" si="10"/>
        <v>68.92</v>
      </c>
      <c r="L32" s="33">
        <f t="shared" si="11"/>
        <v>1831.08</v>
      </c>
      <c r="M32" s="46">
        <v>46181</v>
      </c>
    </row>
    <row r="33" spans="1:13" x14ac:dyDescent="0.35">
      <c r="A33" t="s">
        <v>90</v>
      </c>
      <c r="B33" s="32">
        <v>46155</v>
      </c>
      <c r="C33" t="s">
        <v>91</v>
      </c>
      <c r="D33" t="s">
        <v>92</v>
      </c>
      <c r="E33" t="s">
        <v>68</v>
      </c>
      <c r="F33" s="34">
        <f t="shared" si="8"/>
        <v>53040</v>
      </c>
      <c r="G33" s="33">
        <v>51000</v>
      </c>
      <c r="H33" s="33">
        <v>2040</v>
      </c>
      <c r="I33" s="25">
        <v>4819.5</v>
      </c>
      <c r="J33" s="33">
        <f t="shared" si="9"/>
        <v>192.77999999999997</v>
      </c>
      <c r="K33" s="33">
        <f t="shared" si="10"/>
        <v>5012.28</v>
      </c>
      <c r="L33" s="33">
        <f t="shared" si="11"/>
        <v>48027.72</v>
      </c>
      <c r="M33" s="46">
        <v>46183</v>
      </c>
    </row>
    <row r="34" spans="1:13" x14ac:dyDescent="0.35">
      <c r="A34" s="38" t="s">
        <v>28</v>
      </c>
      <c r="B34" s="38"/>
      <c r="C34" s="38"/>
      <c r="D34" s="38"/>
      <c r="E34" s="38"/>
      <c r="F34" s="19">
        <f>SUM(F12:F33)</f>
        <v>1378421</v>
      </c>
      <c r="G34" s="19">
        <f>SUM(G12:G33)</f>
        <v>1347805</v>
      </c>
      <c r="H34" s="19">
        <f>SUM(H12:H33)</f>
        <v>30616</v>
      </c>
      <c r="I34" s="20">
        <f>SUM(I12:I33)</f>
        <v>116101.22000000002</v>
      </c>
      <c r="J34" s="20">
        <f>SUM(J12:J33)</f>
        <v>2893.2119999999995</v>
      </c>
      <c r="K34" s="20">
        <f>SUM(K12:K33)</f>
        <v>118994.43200000002</v>
      </c>
      <c r="L34" s="21">
        <f>SUM(L12:L33)</f>
        <v>1259426.5679999997</v>
      </c>
      <c r="M34" s="22"/>
    </row>
    <row r="35" spans="1:13" x14ac:dyDescent="0.35">
      <c r="K35" s="16"/>
      <c r="L35" s="17"/>
    </row>
    <row r="36" spans="1:13" x14ac:dyDescent="0.35">
      <c r="K36" s="16"/>
      <c r="L36" s="17"/>
    </row>
    <row r="37" spans="1:13" x14ac:dyDescent="0.35">
      <c r="K37" s="16"/>
      <c r="L37" s="17"/>
    </row>
  </sheetData>
  <mergeCells count="1">
    <mergeCell ref="A34:E34"/>
  </mergeCells>
  <pageMargins left="0.511811024" right="0.511811024" top="0.78740157499999996" bottom="0.78740157499999996" header="0.31496062000000002" footer="0.31496062000000002"/>
  <pageSetup paperSize="9" orientation="portrait" r:id="rId1"/>
  <headerFooter>
    <oddHeader>&amp;R&amp;"Aptos"&amp;12&amp;K000000 #PÚBLICA&amp;1#_x000D_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13</vt:i4>
      </vt:variant>
    </vt:vector>
  </HeadingPairs>
  <TitlesOfParts>
    <vt:vector size="13" baseType="lpstr">
      <vt:lpstr>RESUMO</vt:lpstr>
      <vt:lpstr>4ºTRIM - VEICULAÇÃO</vt:lpstr>
      <vt:lpstr>4º TRIM - PRODUÇÃO</vt:lpstr>
      <vt:lpstr>4º TRIM - CRIAÇÃO</vt:lpstr>
      <vt:lpstr>3ºTRIM - VEICULAÇÃO </vt:lpstr>
      <vt:lpstr>3º TRIM - PRODUÇÃO</vt:lpstr>
      <vt:lpstr>3º TRIM - CRIAÇÃO</vt:lpstr>
      <vt:lpstr>2º TRIM - VEICULAÇÃO</vt:lpstr>
      <vt:lpstr>2º TRIM - PRODUÇÃO</vt:lpstr>
      <vt:lpstr>2º TRIM - CRIAÇÃO</vt:lpstr>
      <vt:lpstr>1º TRIM - VEICULAÇÃO </vt:lpstr>
      <vt:lpstr>1º TRIM - PRODUÇÃO</vt:lpstr>
      <vt:lpstr>1º TRIM - CRIAÇÃO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</dc:creator>
  <cp:lastModifiedBy>Nardel Martins</cp:lastModifiedBy>
  <cp:lastPrinted>2025-08-16T00:10:58Z</cp:lastPrinted>
  <dcterms:created xsi:type="dcterms:W3CDTF">2025-08-15T23:25:31Z</dcterms:created>
  <dcterms:modified xsi:type="dcterms:W3CDTF">2026-07-07T18:44:37Z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1f9524d-ac1c-47f3-bdf0-4724d255b272_Enabled">
    <vt:lpwstr>true</vt:lpwstr>
  </property>
  <property fmtid="{D5CDD505-2E9C-101B-9397-08002B2CF9AE}" pid="3" name="MSIP_Label_31f9524d-ac1c-47f3-bdf0-4724d255b272_SetDate">
    <vt:lpwstr>2025-11-11T15:02:00Z</vt:lpwstr>
  </property>
  <property fmtid="{D5CDD505-2E9C-101B-9397-08002B2CF9AE}" pid="4" name="MSIP_Label_31f9524d-ac1c-47f3-bdf0-4724d255b272_Method">
    <vt:lpwstr>Privileged</vt:lpwstr>
  </property>
  <property fmtid="{D5CDD505-2E9C-101B-9397-08002B2CF9AE}" pid="5" name="MSIP_Label_31f9524d-ac1c-47f3-bdf0-4724d255b272_Name">
    <vt:lpwstr>CLASSIFICAÇÃO PÚBLICA</vt:lpwstr>
  </property>
  <property fmtid="{D5CDD505-2E9C-101B-9397-08002B2CF9AE}" pid="6" name="MSIP_Label_31f9524d-ac1c-47f3-bdf0-4724d255b272_SiteId">
    <vt:lpwstr>ec8a6a0a-d9e4-4c1e-b499-6b85ac95eddf</vt:lpwstr>
  </property>
  <property fmtid="{D5CDD505-2E9C-101B-9397-08002B2CF9AE}" pid="7" name="MSIP_Label_31f9524d-ac1c-47f3-bdf0-4724d255b272_ActionId">
    <vt:lpwstr>8e892aed-b066-4841-843a-eeb8f746c2e4</vt:lpwstr>
  </property>
  <property fmtid="{D5CDD505-2E9C-101B-9397-08002B2CF9AE}" pid="8" name="MSIP_Label_31f9524d-ac1c-47f3-bdf0-4724d255b272_ContentBits">
    <vt:lpwstr>1</vt:lpwstr>
  </property>
  <property fmtid="{D5CDD505-2E9C-101B-9397-08002B2CF9AE}" pid="9" name="MSIP_Label_31f9524d-ac1c-47f3-bdf0-4724d255b272_Tag">
    <vt:lpwstr>10, 0, 1, 1</vt:lpwstr>
  </property>
</Properties>
</file>